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85" yWindow="75" windowWidth="25440" windowHeight="3360" firstSheet="1" activeTab="1"/>
  </bookViews>
  <sheets>
    <sheet name="Project Budget - Major Invest" sheetId="2" r:id="rId1"/>
    <sheet name="Project Budget - Other Invest" sheetId="3" r:id="rId2"/>
    <sheet name="ACTUAL COSTS" sheetId="7" r:id="rId3"/>
    <sheet name="Operating|Maintenance Budget" sheetId="5" r:id="rId4"/>
  </sheets>
  <calcPr calcId="145621"/>
</workbook>
</file>

<file path=xl/calcChain.xml><?xml version="1.0" encoding="utf-8"?>
<calcChain xmlns="http://schemas.openxmlformats.org/spreadsheetml/2006/main">
  <c r="F14" i="7" l="1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5" i="7"/>
  <c r="F36" i="7"/>
  <c r="F39" i="7"/>
  <c r="F40" i="7"/>
  <c r="F41" i="7"/>
  <c r="F42" i="7"/>
  <c r="F44" i="7"/>
  <c r="F45" i="7"/>
  <c r="F46" i="7"/>
  <c r="F47" i="7"/>
  <c r="F48" i="7"/>
  <c r="F49" i="7"/>
  <c r="F53" i="7"/>
  <c r="F54" i="7"/>
  <c r="F55" i="7"/>
  <c r="F56" i="7"/>
  <c r="F57" i="7"/>
  <c r="F58" i="7"/>
  <c r="F59" i="7"/>
  <c r="F60" i="7"/>
  <c r="F61" i="7"/>
  <c r="F62" i="7"/>
  <c r="F63" i="7"/>
  <c r="F64" i="7"/>
  <c r="F68" i="7"/>
  <c r="F69" i="7"/>
  <c r="F72" i="7"/>
  <c r="F73" i="7"/>
  <c r="F74" i="7"/>
  <c r="F75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6" i="7"/>
  <c r="F107" i="7"/>
  <c r="F108" i="7"/>
  <c r="F109" i="7"/>
  <c r="F110" i="7"/>
  <c r="F111" i="7"/>
  <c r="F115" i="7"/>
  <c r="F116" i="7"/>
  <c r="F117" i="7"/>
  <c r="F118" i="7"/>
  <c r="F119" i="7"/>
  <c r="F120" i="7"/>
  <c r="F121" i="7"/>
  <c r="F126" i="7"/>
  <c r="F129" i="7"/>
  <c r="F130" i="7"/>
  <c r="F133" i="7"/>
  <c r="F134" i="7"/>
  <c r="F138" i="7"/>
  <c r="F139" i="7"/>
  <c r="F140" i="7"/>
  <c r="F141" i="7"/>
  <c r="F142" i="7"/>
  <c r="F143" i="7"/>
  <c r="F144" i="7"/>
  <c r="F145" i="7"/>
  <c r="F146" i="7"/>
  <c r="F147" i="7"/>
  <c r="F149" i="7"/>
  <c r="F160" i="7" s="1"/>
  <c r="F153" i="7"/>
  <c r="F154" i="7"/>
  <c r="F164" i="7"/>
  <c r="F165" i="7"/>
  <c r="F166" i="7"/>
  <c r="F167" i="7"/>
  <c r="F168" i="7"/>
  <c r="F169" i="7"/>
  <c r="F157" i="7" l="1"/>
  <c r="F171" i="7" s="1"/>
  <c r="F173" i="7" l="1"/>
  <c r="F174" i="7"/>
  <c r="D5" i="5" l="1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22" i="2"/>
  <c r="M10" i="2"/>
  <c r="L23" i="2"/>
  <c r="K23" i="2"/>
  <c r="J23" i="2"/>
  <c r="I23" i="2"/>
  <c r="H23" i="2"/>
  <c r="G23" i="2"/>
  <c r="E23" i="2"/>
  <c r="D23" i="2"/>
  <c r="C23" i="2"/>
  <c r="M20" i="2"/>
  <c r="M19" i="2"/>
  <c r="M18" i="2"/>
  <c r="M17" i="2"/>
  <c r="M16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C13" i="2"/>
  <c r="H13" i="5" l="1"/>
  <c r="C14" i="5"/>
  <c r="C24" i="5"/>
  <c r="H23" i="5"/>
  <c r="H24" i="2"/>
  <c r="F23" i="2"/>
  <c r="C24" i="2" s="1"/>
  <c r="C14" i="2"/>
  <c r="H14" i="2"/>
  <c r="M23" i="2"/>
  <c r="M13" i="2"/>
</calcChain>
</file>

<file path=xl/sharedStrings.xml><?xml version="1.0" encoding="utf-8"?>
<sst xmlns="http://schemas.openxmlformats.org/spreadsheetml/2006/main" count="286" uniqueCount="176">
  <si>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</si>
  <si>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</si>
  <si>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</si>
  <si>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</si>
  <si>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</si>
  <si>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</si>
  <si>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</si>
  <si>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</si>
  <si>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</si>
  <si>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</si>
  <si>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</si>
  <si>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</si>
  <si>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</si>
  <si>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</si>
  <si>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</si>
  <si>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</si>
  <si>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</si>
  <si>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</si>
  <si>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</si>
  <si>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</si>
  <si>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</si>
  <si>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</si>
  <si>
    <t>GRAND TOTAL</t>
  </si>
  <si>
    <t>LS</t>
  </si>
  <si>
    <t>Contingency</t>
  </si>
  <si>
    <t>TOTAL</t>
  </si>
  <si>
    <t>MO</t>
  </si>
  <si>
    <t>New Location Projects (Rdwy Construction on New Location)</t>
  </si>
  <si>
    <t>Minimal Projects (Simple Rdwy Construction or Rehab)</t>
  </si>
  <si>
    <t>Minor Projects (Simple Rdwy Reconstruction)</t>
  </si>
  <si>
    <t>Intermediate Projects (4 &amp; 6 Lane)</t>
  </si>
  <si>
    <t>Major Projects (Fwy Construction)</t>
  </si>
  <si>
    <t>Complex Projects (Fwy Reconstruction)</t>
  </si>
  <si>
    <t>Traffic Control (TCP)</t>
  </si>
  <si>
    <t>Premium Charged for Accelerated / Special Projects or Projects w/ Confined Work Areas</t>
  </si>
  <si>
    <t>Mobilization</t>
  </si>
  <si>
    <t>SF</t>
  </si>
  <si>
    <t>Complete w/ Irrigation</t>
  </si>
  <si>
    <t>Landscaping - Baseline Including Plant Material</t>
  </si>
  <si>
    <t>SUBTOTAL</t>
  </si>
  <si>
    <t>Additional Items</t>
  </si>
  <si>
    <t xml:space="preserve">SF </t>
  </si>
  <si>
    <t xml:space="preserve">Railroad </t>
  </si>
  <si>
    <t>Roadway</t>
  </si>
  <si>
    <t>Temporary Structures</t>
  </si>
  <si>
    <t xml:space="preserve">Minor </t>
  </si>
  <si>
    <t>MI</t>
  </si>
  <si>
    <t>Major</t>
  </si>
  <si>
    <t>Stormwater Pollution Prevention Plan (SW3P)</t>
  </si>
  <si>
    <t>Americans w/ Disabilities Act (ADA) Features</t>
  </si>
  <si>
    <t>Miscellaneous Items</t>
  </si>
  <si>
    <t>* When considering Inline Detention vs. Detention Pond, also take into account the cost of ROW</t>
  </si>
  <si>
    <t>Inline Detention System (10' x 10' Box Culvert) *</t>
  </si>
  <si>
    <t>AC-FT</t>
  </si>
  <si>
    <t>Detention Pond *</t>
  </si>
  <si>
    <t>Rural Roadway - 4 Lane w/ Shoulders &amp; Open Ditches</t>
  </si>
  <si>
    <t>Rural Roadway - 2 Lane w/ Shoulders &amp; Open Ditches</t>
  </si>
  <si>
    <t>Urban Roadway - 6 Lane Curb &amp; Gutter w/ CLT</t>
  </si>
  <si>
    <t>Urban Roadway - 4 Lane Curb &amp; Gutter w/ CLT</t>
  </si>
  <si>
    <t>Freeway Mainlanes &amp; Frontage Roads</t>
  </si>
  <si>
    <t>Storm Drains &amp; Ponds</t>
  </si>
  <si>
    <t>CTMS - Devices</t>
  </si>
  <si>
    <t>CTMS - Conduit</t>
  </si>
  <si>
    <t xml:space="preserve">Per Int </t>
  </si>
  <si>
    <t>Diamond Interchange - Mast Arms</t>
  </si>
  <si>
    <t>Diamond Interchange - Strain Poles</t>
  </si>
  <si>
    <t>Single Intersection - Mast Arms</t>
  </si>
  <si>
    <t>Single Intersection - Strain Poles</t>
  </si>
  <si>
    <t>Traffic Signals &amp; Computerized Traffic Management</t>
  </si>
  <si>
    <t>Striping Rural 2 Lane - 2 Way Roadways</t>
  </si>
  <si>
    <t>Striping Rural 4 Lane - 2 Way Roadways</t>
  </si>
  <si>
    <t>Striping Rural Frontage Road - Both Sides - 2 Lanes</t>
  </si>
  <si>
    <t>Striping Rural Frontage Road - Both Sides - 3 Lanes</t>
  </si>
  <si>
    <t>Striping Freeway 4 Lanes</t>
  </si>
  <si>
    <t>Striping Freeway 6 Lanes</t>
  </si>
  <si>
    <t>Striping Freeway 8 Lanes</t>
  </si>
  <si>
    <t>EA</t>
  </si>
  <si>
    <t>Entry/Exit Ramp (per Ramp)</t>
  </si>
  <si>
    <t>Safety - Underpass (Induction Flouresent)</t>
  </si>
  <si>
    <t>Safety - Underpass (Ty 1) (High Presure Sodium)</t>
  </si>
  <si>
    <t>Contentional One Side Lights (10 Ft. Arm) (H=50 Ft.)</t>
  </si>
  <si>
    <t>Conventional Both Sides Lights (10 Ft. Arm) (H=50 Ft.)</t>
  </si>
  <si>
    <t>Conventional Median Lights (8 Ft. Dbl Arm) (H=50Ft.)</t>
  </si>
  <si>
    <t>Conventional One Side Lights (10 Ft. Arm) (H=40 Ft.)</t>
  </si>
  <si>
    <t>Conventional Both Sides Lights (10 Ft. Arm) (H=40 Ft.)</t>
  </si>
  <si>
    <t>Conventional Median Lights (8 Ft. Dbl Arm) (H=38 Ft.)</t>
  </si>
  <si>
    <t>High Mast Continuous 175' Mounting Height</t>
  </si>
  <si>
    <t>High Mast Continuous 150' Mounting Height</t>
  </si>
  <si>
    <t>High Mast Continuous 125' Mounting Height</t>
  </si>
  <si>
    <t>High Mast Continuous 100' Mounting Height</t>
  </si>
  <si>
    <t>Signing Other Roadways</t>
  </si>
  <si>
    <t>Signing Frontage Roads Both Sides</t>
  </si>
  <si>
    <t>Signing Freeway - Mainlanes</t>
  </si>
  <si>
    <t xml:space="preserve">PAIR </t>
  </si>
  <si>
    <t>Signing Freeway - Major/Minor Interchanges</t>
  </si>
  <si>
    <t>Signing, Lighting &amp; Pavement Markings</t>
  </si>
  <si>
    <t>Crash Cushion Attenuator (Install) (REACT) (N)</t>
  </si>
  <si>
    <t>Guardrail End Treatment (Inst) (Wood Post) (Ty II)</t>
  </si>
  <si>
    <t>LF</t>
  </si>
  <si>
    <t>Concrete Traffic Barrier (Furnish &amp; Install)</t>
  </si>
  <si>
    <t>Metal Beam Guard Fence (Ty II) (Timber Post)</t>
  </si>
  <si>
    <t>Traffic Barrier &amp; Guard Fence</t>
  </si>
  <si>
    <t>CFS</t>
  </si>
  <si>
    <t>Pump Station - New</t>
  </si>
  <si>
    <t>Pump Station - Rehab of Existing</t>
  </si>
  <si>
    <t>Pump Stations</t>
  </si>
  <si>
    <t>Remove Structures (Pipe Culvert)</t>
  </si>
  <si>
    <t>Remove Structures (Box Culvert)</t>
  </si>
  <si>
    <t>Remove Structures (Bridge) (500' - 999')</t>
  </si>
  <si>
    <t>Remove Structures (Bridge) (100' - 499')</t>
  </si>
  <si>
    <t>Remove Structures (Bridge) (0' - 99')</t>
  </si>
  <si>
    <t>SY</t>
  </si>
  <si>
    <t>Remove Stab Base and/or Asphalt Pav (Var Depth)</t>
  </si>
  <si>
    <t>Remove Concrete (Curb)</t>
  </si>
  <si>
    <t>Remove Concrete (Pavement)</t>
  </si>
  <si>
    <t>STA</t>
  </si>
  <si>
    <t>Prep ROW (Large Project)</t>
  </si>
  <si>
    <t>Prep ROW (Medium Project)</t>
  </si>
  <si>
    <t>Prep ROW (Small Project)</t>
  </si>
  <si>
    <t>AC</t>
  </si>
  <si>
    <t>Prep ROW</t>
  </si>
  <si>
    <t>Prep ROW and Remove Conc, Asph, Base &amp; Curb</t>
  </si>
  <si>
    <t>Bridge Steel Trapezoidal Box Girder</t>
  </si>
  <si>
    <t>Bridge Steel Plate Girder</t>
  </si>
  <si>
    <t>Bridge Pre-Stressed Concrete Slab Beam</t>
  </si>
  <si>
    <t>Bridge Pre-Stressed Concrete Box Beam</t>
  </si>
  <si>
    <t>Bridge Pre-Stressed Concrete U-Beam</t>
  </si>
  <si>
    <t>Bridge Pre-Stressed Concrete I-Beam</t>
  </si>
  <si>
    <t>Sound Walls (See Itemized List)</t>
  </si>
  <si>
    <t>Retaining Wall (Drill Shaft) - Includes Wall + Drill Shafts</t>
  </si>
  <si>
    <t>Retaining Wall (Soil Nail) - Includes Soil Nails + Facia</t>
  </si>
  <si>
    <t>Retaining Wall (Cast-in-Place)</t>
  </si>
  <si>
    <t>Retaining Wall (Reinforced or Retained Earth)</t>
  </si>
  <si>
    <t>Ret Walls, Sound Walls &amp; Bridges</t>
  </si>
  <si>
    <t>Existing 2-Lane Rural Section w/ 10' Shoulder Widening/Overlay (No ROW)</t>
  </si>
  <si>
    <t>1-'12 Lane w/ 10' Shoulder Widening for Concrete Pavement (No New ROW)</t>
  </si>
  <si>
    <t>Subgrade Widening</t>
  </si>
  <si>
    <t>14 Lane Freeway Mainlane Section (No Frontage Roads)</t>
  </si>
  <si>
    <t>12 Lane Freeway Mainlane Section w/ 2 Lane HOV (No Frontage Roads)</t>
  </si>
  <si>
    <t>12 Lane Freeway Mainlane Section (No Frontage Roads)</t>
  </si>
  <si>
    <t>10 Lane Freeway Mainlane Section w/ 2 Lane HOV (No Frontage Roads)</t>
  </si>
  <si>
    <t>10 Lane Freeway Mainlane Section w/ 1 Lane HOV (No Frontage Roads)</t>
  </si>
  <si>
    <t>10 Lane Freeway Mainlane Section (No Frontage Roads)</t>
  </si>
  <si>
    <t>8 Lane Divided Curb &amp; Gutter Section (16' Raised Median)</t>
  </si>
  <si>
    <t>8 Lane Divided Rural Section w/ 10' Concrete Shoulders (16' Flush Median)</t>
  </si>
  <si>
    <t>6 Lane Divided Curb &amp; Gutter Section (13' Raised Median)</t>
  </si>
  <si>
    <t>6 Lane Divided Rural Section w/ 10' Concrere Shoulder (16' Flush Median)</t>
  </si>
  <si>
    <t>4 Lane Divided Curb &amp; Gutter Section (16' Flush Median)</t>
  </si>
  <si>
    <t>4 Lane Divided Rural Section w/10' Asphalt Shoulders (16' Flush Median)</t>
  </si>
  <si>
    <t>4 Lane Divided Rural Section w/ 10' Concrete Shoulders (16' Flush Median)</t>
  </si>
  <si>
    <t>4 Lane Undivided Rural Section w/10' Asphalt Shoulders</t>
  </si>
  <si>
    <t>4 Lane Undivided Rural Section w/10' Concrete Shoulders</t>
  </si>
  <si>
    <t>3 Lane Curb &amp; Gutter Frontage Road Section (1 Direction)</t>
  </si>
  <si>
    <t>3 Lane Rural Section without Shoulders</t>
  </si>
  <si>
    <t>2 Lane Curb &amp; Gutter Frontage Road Section (1 Direction)</t>
  </si>
  <si>
    <t>2 Lane Rural Section w/ 8' Shoulders (Flexible Structure)</t>
  </si>
  <si>
    <t>Reconstruction</t>
  </si>
  <si>
    <t xml:space="preserve">AMOUNT </t>
  </si>
  <si>
    <t>12/2014 UNIT COST</t>
  </si>
  <si>
    <t>EST. QTY.</t>
  </si>
  <si>
    <t>UNITS</t>
  </si>
  <si>
    <t>DESCRIPTION</t>
  </si>
  <si>
    <t>ITEM</t>
  </si>
  <si>
    <t>Date:</t>
  </si>
  <si>
    <t>Estimate By:</t>
  </si>
  <si>
    <t>2.5 miles</t>
  </si>
  <si>
    <t>Length:</t>
  </si>
  <si>
    <t>Old Montgomery Road to SH 75</t>
  </si>
  <si>
    <t>Limits:</t>
  </si>
  <si>
    <t>Description:</t>
  </si>
  <si>
    <t>Filename:</t>
  </si>
  <si>
    <t>CSJ:</t>
  </si>
  <si>
    <t>Montgomery</t>
  </si>
  <si>
    <t>County:</t>
  </si>
  <si>
    <t>FM 830</t>
  </si>
  <si>
    <t>Highway: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</si>
</sst>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;&quot;---&quot;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>
      <alignment vertical="top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>
      <alignment vertical="top"/>
    </xf>
    <xf numFmtId="0" fontId="3" fillId="0" borderId="0"/>
    <xf numFmtId="0" fontId="8" fillId="0" borderId="0">
      <alignment vertical="top"/>
    </xf>
    <xf numFmtId="0" fontId="10" fillId="0" borderId="0"/>
    <xf numFmtId="0" fontId="6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6" fillId="0" borderId="0"/>
    <xf numFmtId="0" fontId="6" fillId="0" borderId="0"/>
    <xf numFmtId="0" fontId="6" fillId="0" borderId="0"/>
    <xf numFmtId="0" fontId="8" fillId="0" borderId="0">
      <alignment vertical="top"/>
    </xf>
    <xf numFmtId="0" fontId="10" fillId="0" borderId="0"/>
    <xf numFmtId="0" fontId="10" fillId="0" borderId="0"/>
    <xf numFmtId="0" fontId="6" fillId="0" borderId="0"/>
    <xf numFmtId="0" fontId="6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3" fillId="0" borderId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>
      <alignment vertical="top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0" fillId="0" borderId="0" xfId="0" applyNumberFormat="1"/>
    <xf numFmtId="165" fontId="0" fillId="0" borderId="1" xfId="0" applyNumberFormat="1" applyBorder="1"/>
    <xf numFmtId="165" fontId="1" fillId="0" borderId="1" xfId="0" applyNumberFormat="1" applyFont="1" applyBorder="1"/>
    <xf numFmtId="8" fontId="1" fillId="0" borderId="1" xfId="0" applyNumberFormat="1" applyFont="1" applyBorder="1"/>
    <xf numFmtId="6" fontId="0" fillId="0" borderId="1" xfId="0" applyNumberFormat="1" applyFont="1" applyBorder="1"/>
    <xf numFmtId="9" fontId="0" fillId="0" borderId="1" xfId="0" applyNumberFormat="1" applyFont="1" applyBorder="1"/>
    <xf numFmtId="8" fontId="0" fillId="0" borderId="1" xfId="0" applyNumberFormat="1" applyBorder="1"/>
    <xf numFmtId="165" fontId="1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9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left" indent="3"/>
    </xf>
    <xf numFmtId="0" fontId="0" fillId="0" borderId="1" xfId="0" applyBorder="1" applyAlignment="1">
      <alignment horizontal="left" indent="9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inden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/>
    <xf numFmtId="165" fontId="1" fillId="0" borderId="5" xfId="0" applyNumberFormat="1" applyFont="1" applyBorder="1" applyAlignment="1"/>
    <xf numFmtId="0" fontId="1" fillId="0" borderId="5" xfId="0" applyFont="1" applyBorder="1" applyAlignment="1"/>
    <xf numFmtId="0" fontId="1" fillId="0" borderId="4" xfId="0" applyFont="1" applyBorder="1" applyAlignment="1"/>
    <xf numFmtId="0" fontId="0" fillId="3" borderId="7" xfId="0" applyFill="1" applyBorder="1" applyAlignment="1"/>
    <xf numFmtId="165" fontId="4" fillId="3" borderId="8" xfId="0" applyNumberFormat="1" applyFont="1" applyFill="1" applyBorder="1" applyAlignment="1"/>
    <xf numFmtId="0" fontId="0" fillId="3" borderId="9" xfId="0" applyFill="1" applyBorder="1" applyAlignment="1"/>
    <xf numFmtId="0" fontId="0" fillId="3" borderId="9" xfId="0" applyFill="1" applyBorder="1"/>
    <xf numFmtId="0" fontId="0" fillId="3" borderId="10" xfId="0" applyFill="1" applyBorder="1"/>
    <xf numFmtId="0" fontId="0" fillId="0" borderId="11" xfId="0" applyBorder="1"/>
    <xf numFmtId="165" fontId="0" fillId="0" borderId="12" xfId="0" applyNumberFormat="1" applyBorder="1"/>
    <xf numFmtId="0" fontId="0" fillId="0" borderId="13" xfId="0" applyBorder="1"/>
    <xf numFmtId="14" fontId="0" fillId="0" borderId="13" xfId="0" applyNumberFormat="1" applyBorder="1" applyAlignment="1">
      <alignment horizontal="left"/>
    </xf>
    <xf numFmtId="0" fontId="5" fillId="0" borderId="14" xfId="0" applyFont="1" applyBorder="1"/>
    <xf numFmtId="0" fontId="0" fillId="0" borderId="15" xfId="0" applyBorder="1"/>
    <xf numFmtId="165" fontId="0" fillId="0" borderId="4" xfId="0" applyNumberFormat="1" applyBorder="1"/>
    <xf numFmtId="0" fontId="5" fillId="0" borderId="16" xfId="0" applyFont="1" applyBorder="1"/>
    <xf numFmtId="0" fontId="0" fillId="0" borderId="17" xfId="0" applyBorder="1"/>
    <xf numFmtId="165" fontId="0" fillId="0" borderId="18" xfId="0" applyNumberFormat="1" applyBorder="1"/>
    <xf numFmtId="0" fontId="0" fillId="0" borderId="19" xfId="0" applyBorder="1"/>
    <xf numFmtId="0" fontId="5" fillId="0" borderId="20" xfId="0" applyFont="1" applyBorder="1"/>
  </cellXfs>
  <cellStyles count="65">
    <cellStyle name="Comma 2" xfId="1"/>
    <cellStyle name="Comma 2 2" xfId="2"/>
    <cellStyle name="Comma 2 2 2" xfId="3"/>
    <cellStyle name="Comma 2 3" xfId="4"/>
    <cellStyle name="Comma 3" xfId="5"/>
    <cellStyle name="Comma 3 2" xfId="6"/>
    <cellStyle name="Comma 3 2 2" xfId="7"/>
    <cellStyle name="Comma 3 3" xfId="8"/>
    <cellStyle name="Comma 4" xfId="9"/>
    <cellStyle name="Comma 4 2" xfId="10"/>
    <cellStyle name="Comma 5" xfId="11"/>
    <cellStyle name="Comma 6" xfId="12"/>
    <cellStyle name="Comma 7" xfId="13"/>
    <cellStyle name="Comma 7 2" xfId="14"/>
    <cellStyle name="Currency 2" xfId="15"/>
    <cellStyle name="Currency 2 2" xfId="16"/>
    <cellStyle name="Currency 2 2 2" xfId="17"/>
    <cellStyle name="Currency 2 3" xfId="18"/>
    <cellStyle name="Currency 2 4" xfId="19"/>
    <cellStyle name="Currency 3" xfId="20"/>
    <cellStyle name="Currency 3 2" xfId="21"/>
    <cellStyle name="Currency 3 2 2" xfId="22"/>
    <cellStyle name="Currency 3 3" xfId="23"/>
    <cellStyle name="Currency 3 4" xfId="24"/>
    <cellStyle name="Currency 4" xfId="25"/>
    <cellStyle name="Currency 4 2" xfId="26"/>
    <cellStyle name="Currency 4 3" xfId="27"/>
    <cellStyle name="Currency 5" xfId="28"/>
    <cellStyle name="Currency 6" xfId="29"/>
    <cellStyle name="Currency 7" xfId="30"/>
    <cellStyle name="Currency 7 2" xfId="31"/>
    <cellStyle name="Normal" xfId="0" builtinId="0"/>
    <cellStyle name="Normal 10" xfId="32"/>
    <cellStyle name="Normal 11" xfId="33"/>
    <cellStyle name="Normal 12" xfId="34"/>
    <cellStyle name="Normal 13" xfId="35"/>
    <cellStyle name="Normal 2" xfId="36"/>
    <cellStyle name="Normal 2 2" xfId="37"/>
    <cellStyle name="Normal 2 2 2" xfId="38"/>
    <cellStyle name="Normal 2 2 2 2" xfId="39"/>
    <cellStyle name="Normal 2 3" xfId="40"/>
    <cellStyle name="Normal 2 3 2" xfId="41"/>
    <cellStyle name="Normal 2 4" xfId="42"/>
    <cellStyle name="Normal 2_Detail" xfId="43"/>
    <cellStyle name="Normal 3" xfId="44"/>
    <cellStyle name="Normal 3 2" xfId="45"/>
    <cellStyle name="Normal 3 3" xfId="46"/>
    <cellStyle name="Normal 4" xfId="47"/>
    <cellStyle name="Normal 4 2" xfId="48"/>
    <cellStyle name="Normal 5" xfId="49"/>
    <cellStyle name="Normal 5 2" xfId="50"/>
    <cellStyle name="Normal 6" xfId="51"/>
    <cellStyle name="Normal 7" xfId="52"/>
    <cellStyle name="Normal 8" xfId="53"/>
    <cellStyle name="Normal 9" xfId="54"/>
    <cellStyle name="Percent 2" xfId="55"/>
    <cellStyle name="Percent 2 2" xfId="56"/>
    <cellStyle name="Percent 2 2 2" xfId="57"/>
    <cellStyle name="Percent 2 3" xfId="58"/>
    <cellStyle name="Percent 3" xfId="59"/>
    <cellStyle name="Percent 3 2" xfId="60"/>
    <cellStyle name="Percent 4" xfId="61"/>
    <cellStyle name="Percent 5" xfId="62"/>
    <cellStyle name="Percent 6" xfId="63"/>
    <cellStyle name="Percent 6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zoomScale="115" zoomScaleNormal="115" workbookViewId="0">
      <selection activeCell="B9" sqref="B9"/>
    </sheetView>
  </sheetViews>
  <sheetFormatPr defaultRowHeight="15" x14ac:dyDescent="0.25"/>
  <cols>
    <col min="2" max="2" width="31.5703125" customWidth="1"/>
    <col min="3" max="3" width="10.140625" bestFit="1" customWidth="1"/>
    <col min="4" max="12" width="9.28515625" bestFit="1" customWidth="1"/>
    <col min="13" max="13" width="11.140625" style="1" customWidth="1"/>
  </cols>
  <sheetData>
    <row r="4" spans="2:13" x14ac:dyDescent="0.25">
      <c r="B4" s="12" t="s">
        <v>8</v>
      </c>
      <c r="C4" s="12" t="s">
        <v>6</v>
      </c>
      <c r="D4" s="12"/>
      <c r="E4" s="12"/>
      <c r="F4" s="12"/>
      <c r="G4" s="12"/>
      <c r="H4" s="12"/>
      <c r="I4" s="12"/>
      <c r="J4" s="12"/>
      <c r="K4" s="12"/>
      <c r="L4" s="12"/>
      <c r="M4" s="13" t="s">
        <v>5</v>
      </c>
    </row>
    <row r="5" spans="2:13" x14ac:dyDescent="0.25">
      <c r="B5" s="12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14"/>
    </row>
    <row r="6" spans="2:13" x14ac:dyDescent="0.25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5">
        <f>SUM(C6:L6)</f>
        <v>0</v>
      </c>
    </row>
    <row r="7" spans="2:13" x14ac:dyDescent="0.25">
      <c r="B7" s="2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0</v>
      </c>
    </row>
    <row r="8" spans="2:13" x14ac:dyDescent="0.25">
      <c r="B8" s="2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5">
        <f t="shared" si="0"/>
        <v>0</v>
      </c>
    </row>
    <row r="9" spans="2:13" x14ac:dyDescent="0.25">
      <c r="B9" s="2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 x14ac:dyDescent="0.25">
      <c r="B10" s="2" t="s">
        <v>18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5">
        <f t="shared" ref="M10" si="1">SUM(C10:L10)</f>
        <v>0</v>
      </c>
    </row>
    <row r="11" spans="2:13" x14ac:dyDescent="0.25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25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25">
      <c r="B13" s="18" t="s">
        <v>7</v>
      </c>
      <c r="C13" s="3">
        <f>SUM(C6:C12)</f>
        <v>0</v>
      </c>
      <c r="D13" s="3">
        <f t="shared" ref="D13:M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7">
        <f t="shared" si="2"/>
        <v>0</v>
      </c>
    </row>
    <row r="14" spans="2:13" x14ac:dyDescent="0.25">
      <c r="B14" s="19"/>
      <c r="C14" s="15">
        <f>SUM(C13:G13)</f>
        <v>0</v>
      </c>
      <c r="D14" s="16"/>
      <c r="E14" s="16"/>
      <c r="F14" s="16"/>
      <c r="G14" s="16"/>
      <c r="H14" s="15">
        <f>SUM(H13:L13)</f>
        <v>0</v>
      </c>
      <c r="I14" s="16"/>
      <c r="J14" s="16"/>
      <c r="K14" s="16"/>
      <c r="L14" s="16"/>
      <c r="M14" s="17"/>
    </row>
    <row r="15" spans="2:13" ht="15" customHeight="1" x14ac:dyDescent="0.25">
      <c r="B15" s="6" t="s">
        <v>9</v>
      </c>
      <c r="C15" s="20"/>
      <c r="D15" s="21"/>
      <c r="E15" s="21"/>
      <c r="F15" s="21"/>
      <c r="G15" s="21"/>
      <c r="H15" s="21"/>
      <c r="I15" s="21"/>
      <c r="J15" s="21"/>
      <c r="K15" s="21"/>
      <c r="L15" s="21"/>
      <c r="M15" s="22"/>
    </row>
    <row r="16" spans="2:13" x14ac:dyDescent="0.25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3" x14ac:dyDescent="0.25">
      <c r="B17" s="2" t="s">
        <v>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0</v>
      </c>
    </row>
    <row r="18" spans="2:13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25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x14ac:dyDescent="0.25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25">
      <c r="B22" s="8" t="s">
        <v>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f t="shared" si="3"/>
        <v>0</v>
      </c>
    </row>
    <row r="23" spans="2:13" x14ac:dyDescent="0.25">
      <c r="B23" s="18" t="s">
        <v>15</v>
      </c>
      <c r="C23" s="3">
        <f>SUM(C16:C22)</f>
        <v>0</v>
      </c>
      <c r="D23" s="3">
        <f t="shared" ref="D23" si="4">SUM(D16:D22)</f>
        <v>0</v>
      </c>
      <c r="E23" s="3">
        <f t="shared" ref="E23" si="5">SUM(E16:E22)</f>
        <v>0</v>
      </c>
      <c r="F23" s="3">
        <f t="shared" ref="F23" si="6">SUM(F16:F22)</f>
        <v>0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7">
        <f t="shared" ref="M23" si="13">SUM(M16:M22)</f>
        <v>0</v>
      </c>
    </row>
    <row r="24" spans="2:13" x14ac:dyDescent="0.25">
      <c r="B24" s="19"/>
      <c r="C24" s="15">
        <f>SUM(C23:G23)</f>
        <v>0</v>
      </c>
      <c r="D24" s="16"/>
      <c r="E24" s="16"/>
      <c r="F24" s="16"/>
      <c r="G24" s="16"/>
      <c r="H24" s="15">
        <f>SUM(H23:L23)</f>
        <v>0</v>
      </c>
      <c r="I24" s="16"/>
      <c r="J24" s="16"/>
      <c r="K24" s="16"/>
      <c r="L24" s="16"/>
      <c r="M24" s="17"/>
    </row>
  </sheetData>
  <mergeCells count="12">
    <mergeCell ref="B23:B24"/>
    <mergeCell ref="M23:M24"/>
    <mergeCell ref="C24:G24"/>
    <mergeCell ref="H24:L24"/>
    <mergeCell ref="C15:M15"/>
    <mergeCell ref="B4:B5"/>
    <mergeCell ref="M4:M5"/>
    <mergeCell ref="C4:L4"/>
    <mergeCell ref="H14:L14"/>
    <mergeCell ref="C14:G14"/>
    <mergeCell ref="M13:M14"/>
    <mergeCell ref="B13:B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tabSelected="1" zoomScale="115" zoomScaleNormal="115" workbookViewId="0">
      <selection activeCell="D19" sqref="D19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3" ht="15" customHeight="1" x14ac:dyDescent="0.25">
      <c r="B4" s="12" t="s">
        <v>8</v>
      </c>
      <c r="C4" s="13" t="s">
        <v>5</v>
      </c>
    </row>
    <row r="5" spans="2:3" x14ac:dyDescent="0.25">
      <c r="B5" s="12"/>
      <c r="C5" s="14"/>
    </row>
    <row r="6" spans="2:3" x14ac:dyDescent="0.25">
      <c r="B6" s="2" t="s">
        <v>0</v>
      </c>
      <c r="C6" s="5">
        <v>250000</v>
      </c>
    </row>
    <row r="7" spans="2:3" x14ac:dyDescent="0.25">
      <c r="B7" s="2" t="s">
        <v>1</v>
      </c>
      <c r="C7" s="5">
        <v>1100000</v>
      </c>
    </row>
    <row r="8" spans="2:3" x14ac:dyDescent="0.25">
      <c r="B8" s="2" t="s">
        <v>2</v>
      </c>
      <c r="C8" s="5">
        <v>0</v>
      </c>
    </row>
    <row r="9" spans="2:3" x14ac:dyDescent="0.25">
      <c r="B9" s="2" t="s">
        <v>3</v>
      </c>
      <c r="C9" s="5">
        <v>0</v>
      </c>
    </row>
    <row r="10" spans="2:3" x14ac:dyDescent="0.25">
      <c r="B10" s="2" t="s">
        <v>17</v>
      </c>
      <c r="C10" s="5">
        <v>12510646</v>
      </c>
    </row>
    <row r="11" spans="2:3" x14ac:dyDescent="0.25">
      <c r="B11" s="2" t="s">
        <v>4</v>
      </c>
      <c r="C11" s="5">
        <v>0</v>
      </c>
    </row>
    <row r="12" spans="2:3" x14ac:dyDescent="0.25">
      <c r="B12" s="18" t="s">
        <v>7</v>
      </c>
      <c r="C12" s="17">
        <f>SUM(C6:C11)</f>
        <v>13860646</v>
      </c>
    </row>
    <row r="13" spans="2:3" x14ac:dyDescent="0.25">
      <c r="B13" s="19"/>
      <c r="C13" s="17"/>
    </row>
    <row r="14" spans="2:3" ht="15" customHeight="1" x14ac:dyDescent="0.25">
      <c r="B14" s="6" t="s">
        <v>9</v>
      </c>
      <c r="C14" s="7"/>
    </row>
    <row r="15" spans="2:3" x14ac:dyDescent="0.25">
      <c r="B15" s="2" t="s">
        <v>10</v>
      </c>
      <c r="C15" s="5">
        <v>0</v>
      </c>
    </row>
    <row r="16" spans="2:3" x14ac:dyDescent="0.25">
      <c r="B16" s="2" t="s">
        <v>11</v>
      </c>
      <c r="C16" s="5">
        <v>2502129</v>
      </c>
    </row>
    <row r="17" spans="2:3" x14ac:dyDescent="0.25">
      <c r="B17" s="2" t="s">
        <v>12</v>
      </c>
      <c r="C17" s="5">
        <v>0</v>
      </c>
    </row>
    <row r="18" spans="2:3" x14ac:dyDescent="0.25">
      <c r="B18" s="2" t="s">
        <v>13</v>
      </c>
      <c r="C18" s="5">
        <v>0</v>
      </c>
    </row>
    <row r="19" spans="2:3" x14ac:dyDescent="0.25">
      <c r="B19" s="2" t="s">
        <v>4</v>
      </c>
      <c r="C19" s="5">
        <v>0</v>
      </c>
    </row>
    <row r="20" spans="2:3" x14ac:dyDescent="0.25">
      <c r="B20" s="2"/>
      <c r="C20" s="5"/>
    </row>
    <row r="21" spans="2:3" x14ac:dyDescent="0.25">
      <c r="B21" s="8" t="s">
        <v>14</v>
      </c>
      <c r="C21" s="9">
        <v>10008517</v>
      </c>
    </row>
    <row r="22" spans="2:3" x14ac:dyDescent="0.25">
      <c r="B22" s="18" t="s">
        <v>15</v>
      </c>
      <c r="C22" s="17">
        <f t="shared" ref="C22" si="0">SUM(C15:C21)</f>
        <v>12510646</v>
      </c>
    </row>
    <row r="23" spans="2:3" x14ac:dyDescent="0.25">
      <c r="B23" s="19"/>
      <c r="C23" s="17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view="pageBreakPreview" topLeftCell="C145" zoomScale="70" zoomScaleNormal="100" zoomScaleSheetLayoutView="70" workbookViewId="0">
      <selection activeCell="D78" sqref="D78"/>
    </sheetView>
  </sheetViews>
  <sheetFormatPr defaultRowHeight="15" x14ac:dyDescent="0.25"/>
  <cols>
    <col min="1" max="1" width="23.42578125" customWidth="1"/>
    <col min="2" max="2" width="71.5703125" customWidth="1"/>
    <col min="3" max="3" width="13.85546875" customWidth="1"/>
    <col min="4" max="4" width="13.7109375" customWidth="1"/>
    <col min="5" max="5" width="23.85546875" style="23" customWidth="1"/>
    <col min="6" max="6" width="19.7109375" customWidth="1"/>
  </cols>
  <sheetData>
    <row r="1" spans="1:6" x14ac:dyDescent="0.25">
      <c r="A1" s="64" t="s">
        <v>175</v>
      </c>
      <c r="B1" s="63" t="s">
        <v>174</v>
      </c>
      <c r="C1" s="63"/>
      <c r="D1" s="63"/>
      <c r="E1" s="62"/>
      <c r="F1" s="61"/>
    </row>
    <row r="2" spans="1:6" x14ac:dyDescent="0.25">
      <c r="A2" s="60" t="s">
        <v>173</v>
      </c>
      <c r="B2" s="2" t="s">
        <v>172</v>
      </c>
      <c r="C2" s="2"/>
      <c r="D2" s="2"/>
      <c r="E2" s="59"/>
      <c r="F2" s="58"/>
    </row>
    <row r="3" spans="1:6" x14ac:dyDescent="0.25">
      <c r="A3" s="60" t="s">
        <v>171</v>
      </c>
      <c r="B3" s="2"/>
      <c r="C3" s="2"/>
      <c r="D3" s="2"/>
      <c r="E3" s="59"/>
      <c r="F3" s="58"/>
    </row>
    <row r="4" spans="1:6" x14ac:dyDescent="0.25">
      <c r="A4" s="60" t="s">
        <v>170</v>
      </c>
      <c r="B4" s="2"/>
      <c r="C4" s="2"/>
      <c r="D4" s="2"/>
      <c r="E4" s="59"/>
      <c r="F4" s="58"/>
    </row>
    <row r="5" spans="1:6" x14ac:dyDescent="0.25">
      <c r="A5" s="60" t="s">
        <v>169</v>
      </c>
      <c r="B5" s="2"/>
      <c r="C5" s="2"/>
      <c r="D5" s="2"/>
      <c r="E5" s="59"/>
      <c r="F5" s="58"/>
    </row>
    <row r="6" spans="1:6" x14ac:dyDescent="0.25">
      <c r="A6" s="60" t="s">
        <v>168</v>
      </c>
      <c r="B6" s="2" t="s">
        <v>167</v>
      </c>
      <c r="C6" s="2"/>
      <c r="D6" s="2"/>
      <c r="E6" s="59"/>
      <c r="F6" s="58"/>
    </row>
    <row r="7" spans="1:6" x14ac:dyDescent="0.25">
      <c r="A7" s="60" t="s">
        <v>166</v>
      </c>
      <c r="B7" s="2" t="s">
        <v>165</v>
      </c>
      <c r="C7" s="2"/>
      <c r="D7" s="2"/>
      <c r="E7" s="59"/>
      <c r="F7" s="58"/>
    </row>
    <row r="8" spans="1:6" x14ac:dyDescent="0.25">
      <c r="A8" s="60" t="s">
        <v>164</v>
      </c>
      <c r="B8" s="2"/>
      <c r="C8" s="2"/>
      <c r="D8" s="2"/>
      <c r="E8" s="59"/>
      <c r="F8" s="58"/>
    </row>
    <row r="9" spans="1:6" ht="15.75" thickBot="1" x14ac:dyDescent="0.3">
      <c r="A9" s="57" t="s">
        <v>163</v>
      </c>
      <c r="B9" s="56">
        <v>42003</v>
      </c>
      <c r="C9" s="55"/>
      <c r="D9" s="55"/>
      <c r="E9" s="54"/>
      <c r="F9" s="53"/>
    </row>
    <row r="10" spans="1:6" x14ac:dyDescent="0.25">
      <c r="A10" s="52" t="s">
        <v>162</v>
      </c>
      <c r="B10" s="51" t="s">
        <v>161</v>
      </c>
      <c r="C10" s="50" t="s">
        <v>160</v>
      </c>
      <c r="D10" s="50" t="s">
        <v>159</v>
      </c>
      <c r="E10" s="49" t="s">
        <v>158</v>
      </c>
      <c r="F10" s="48" t="s">
        <v>157</v>
      </c>
    </row>
    <row r="11" spans="1:6" x14ac:dyDescent="0.25">
      <c r="A11" s="2"/>
      <c r="B11" s="2"/>
      <c r="C11" s="2"/>
      <c r="D11" s="2"/>
      <c r="E11" s="24"/>
      <c r="F11" s="2"/>
    </row>
    <row r="12" spans="1:6" x14ac:dyDescent="0.25">
      <c r="A12" s="2"/>
      <c r="B12" s="34" t="s">
        <v>43</v>
      </c>
      <c r="C12" s="2"/>
      <c r="D12" s="2"/>
      <c r="E12" s="24"/>
      <c r="F12" s="2"/>
    </row>
    <row r="13" spans="1:6" x14ac:dyDescent="0.25">
      <c r="A13" s="31">
        <v>1</v>
      </c>
      <c r="B13" s="47" t="s">
        <v>156</v>
      </c>
      <c r="C13" s="46"/>
      <c r="D13" s="46"/>
      <c r="E13" s="45"/>
      <c r="F13" s="44"/>
    </row>
    <row r="14" spans="1:6" x14ac:dyDescent="0.25">
      <c r="A14" s="2"/>
      <c r="B14" s="2" t="s">
        <v>155</v>
      </c>
      <c r="C14" s="2" t="s">
        <v>46</v>
      </c>
      <c r="D14" s="33">
        <v>0</v>
      </c>
      <c r="E14" s="24">
        <v>2008913.49</v>
      </c>
      <c r="F14" s="29">
        <f>D14*E14</f>
        <v>0</v>
      </c>
    </row>
    <row r="15" spans="1:6" x14ac:dyDescent="0.25">
      <c r="A15" s="2"/>
      <c r="B15" s="2" t="s">
        <v>154</v>
      </c>
      <c r="C15" s="2" t="s">
        <v>46</v>
      </c>
      <c r="D15" s="33">
        <v>0</v>
      </c>
      <c r="E15" s="24">
        <v>2990540.82</v>
      </c>
      <c r="F15" s="29">
        <f>D15*E15</f>
        <v>0</v>
      </c>
    </row>
    <row r="16" spans="1:6" x14ac:dyDescent="0.25">
      <c r="A16" s="2"/>
      <c r="B16" s="2" t="s">
        <v>153</v>
      </c>
      <c r="C16" s="2" t="s">
        <v>46</v>
      </c>
      <c r="D16" s="33">
        <v>0</v>
      </c>
      <c r="E16" s="24">
        <v>1976261.91</v>
      </c>
      <c r="F16" s="29">
        <f>D16*E16</f>
        <v>0</v>
      </c>
    </row>
    <row r="17" spans="1:6" x14ac:dyDescent="0.25">
      <c r="A17" s="2"/>
      <c r="B17" s="2" t="s">
        <v>152</v>
      </c>
      <c r="C17" s="2" t="s">
        <v>46</v>
      </c>
      <c r="D17" s="33">
        <v>0</v>
      </c>
      <c r="E17" s="24">
        <v>3787510.71</v>
      </c>
      <c r="F17" s="29">
        <f>D17*E17</f>
        <v>0</v>
      </c>
    </row>
    <row r="18" spans="1:6" x14ac:dyDescent="0.25">
      <c r="A18" s="2"/>
      <c r="B18" s="2" t="s">
        <v>151</v>
      </c>
      <c r="C18" s="2" t="s">
        <v>46</v>
      </c>
      <c r="D18" s="33">
        <v>0</v>
      </c>
      <c r="E18" s="24">
        <v>3900996.66</v>
      </c>
      <c r="F18" s="29">
        <f>D18*E18</f>
        <v>0</v>
      </c>
    </row>
    <row r="19" spans="1:6" x14ac:dyDescent="0.25">
      <c r="A19" s="2"/>
      <c r="B19" s="2" t="s">
        <v>150</v>
      </c>
      <c r="C19" s="2" t="s">
        <v>46</v>
      </c>
      <c r="D19" s="33">
        <v>0</v>
      </c>
      <c r="E19" s="24">
        <v>3917268.33</v>
      </c>
      <c r="F19" s="29">
        <f>D19*E19</f>
        <v>0</v>
      </c>
    </row>
    <row r="20" spans="1:6" x14ac:dyDescent="0.25">
      <c r="A20" s="2"/>
      <c r="B20" s="2" t="s">
        <v>149</v>
      </c>
      <c r="C20" s="2" t="s">
        <v>46</v>
      </c>
      <c r="D20" s="33">
        <v>0</v>
      </c>
      <c r="E20" s="24">
        <v>4723624.3499999996</v>
      </c>
      <c r="F20" s="29">
        <f>D20*E20</f>
        <v>0</v>
      </c>
    </row>
    <row r="21" spans="1:6" x14ac:dyDescent="0.25">
      <c r="A21" s="2"/>
      <c r="B21" s="2" t="s">
        <v>148</v>
      </c>
      <c r="C21" s="2" t="s">
        <v>46</v>
      </c>
      <c r="D21" s="33">
        <v>0</v>
      </c>
      <c r="E21" s="24">
        <v>4739894.79</v>
      </c>
      <c r="F21" s="29">
        <f>D21*E21</f>
        <v>0</v>
      </c>
    </row>
    <row r="22" spans="1:6" x14ac:dyDescent="0.25">
      <c r="A22" s="2"/>
      <c r="B22" s="2" t="s">
        <v>147</v>
      </c>
      <c r="C22" s="2" t="s">
        <v>46</v>
      </c>
      <c r="D22" s="33">
        <v>0</v>
      </c>
      <c r="E22" s="24">
        <v>5993595.6600000001</v>
      </c>
      <c r="F22" s="29">
        <f>D22*E22</f>
        <v>0</v>
      </c>
    </row>
    <row r="23" spans="1:6" x14ac:dyDescent="0.25">
      <c r="A23" s="2"/>
      <c r="B23" s="2" t="s">
        <v>146</v>
      </c>
      <c r="C23" s="2" t="s">
        <v>46</v>
      </c>
      <c r="D23" s="33">
        <v>0</v>
      </c>
      <c r="E23" s="24">
        <v>5957565.2699999996</v>
      </c>
      <c r="F23" s="29">
        <f>D23*E23</f>
        <v>0</v>
      </c>
    </row>
    <row r="24" spans="1:6" x14ac:dyDescent="0.25">
      <c r="A24" s="2"/>
      <c r="B24" s="2" t="s">
        <v>145</v>
      </c>
      <c r="C24" s="2" t="s">
        <v>46</v>
      </c>
      <c r="D24" s="33">
        <v>0</v>
      </c>
      <c r="E24" s="24">
        <v>8426785.3499999996</v>
      </c>
      <c r="F24" s="29">
        <f>D24*E24</f>
        <v>0</v>
      </c>
    </row>
    <row r="25" spans="1:6" x14ac:dyDescent="0.25">
      <c r="A25" s="2"/>
      <c r="B25" s="2" t="s">
        <v>144</v>
      </c>
      <c r="C25" s="2" t="s">
        <v>46</v>
      </c>
      <c r="D25" s="33">
        <v>0</v>
      </c>
      <c r="E25" s="24">
        <v>7191506.1899999995</v>
      </c>
      <c r="F25" s="29">
        <f>D25*E25</f>
        <v>0</v>
      </c>
    </row>
    <row r="26" spans="1:6" x14ac:dyDescent="0.25">
      <c r="A26" s="2"/>
      <c r="B26" s="2" t="s">
        <v>143</v>
      </c>
      <c r="C26" s="2" t="s">
        <v>46</v>
      </c>
      <c r="D26" s="33">
        <v>0</v>
      </c>
      <c r="E26" s="24">
        <v>10176028.619999999</v>
      </c>
      <c r="F26" s="29">
        <f>D26*E26</f>
        <v>0</v>
      </c>
    </row>
    <row r="27" spans="1:6" x14ac:dyDescent="0.25">
      <c r="A27" s="2"/>
      <c r="B27" s="2" t="s">
        <v>142</v>
      </c>
      <c r="C27" s="2" t="s">
        <v>46</v>
      </c>
      <c r="D27" s="33">
        <v>0</v>
      </c>
      <c r="E27" s="24">
        <v>9336542.5500000007</v>
      </c>
      <c r="F27" s="29">
        <f>D27*E27</f>
        <v>0</v>
      </c>
    </row>
    <row r="28" spans="1:6" x14ac:dyDescent="0.25">
      <c r="A28" s="2"/>
      <c r="B28" s="2" t="s">
        <v>141</v>
      </c>
      <c r="C28" s="2" t="s">
        <v>46</v>
      </c>
      <c r="D28" s="33">
        <v>0</v>
      </c>
      <c r="E28" s="24">
        <v>10955227.470000001</v>
      </c>
      <c r="F28" s="29">
        <f>D28*E28</f>
        <v>0</v>
      </c>
    </row>
    <row r="29" spans="1:6" x14ac:dyDescent="0.25">
      <c r="A29" s="2"/>
      <c r="B29" s="2" t="s">
        <v>140</v>
      </c>
      <c r="C29" s="2" t="s">
        <v>46</v>
      </c>
      <c r="D29" s="33">
        <v>0</v>
      </c>
      <c r="E29" s="24">
        <v>11505904.619999999</v>
      </c>
      <c r="F29" s="29">
        <f>D29*E29</f>
        <v>0</v>
      </c>
    </row>
    <row r="30" spans="1:6" x14ac:dyDescent="0.25">
      <c r="A30" s="2"/>
      <c r="B30" s="2" t="s">
        <v>139</v>
      </c>
      <c r="C30" s="2" t="s">
        <v>46</v>
      </c>
      <c r="D30" s="33">
        <v>0</v>
      </c>
      <c r="E30" s="24">
        <v>10658168.939999999</v>
      </c>
      <c r="F30" s="29">
        <f>D30*E30</f>
        <v>0</v>
      </c>
    </row>
    <row r="31" spans="1:6" x14ac:dyDescent="0.25">
      <c r="A31" s="2"/>
      <c r="B31" s="2" t="s">
        <v>138</v>
      </c>
      <c r="C31" s="2" t="s">
        <v>46</v>
      </c>
      <c r="D31" s="33">
        <v>0</v>
      </c>
      <c r="E31" s="24">
        <v>12810184.32</v>
      </c>
      <c r="F31" s="29">
        <f>D31*E31</f>
        <v>0</v>
      </c>
    </row>
    <row r="32" spans="1:6" x14ac:dyDescent="0.25">
      <c r="A32" s="2"/>
      <c r="B32" s="2" t="s">
        <v>137</v>
      </c>
      <c r="C32" s="2" t="s">
        <v>46</v>
      </c>
      <c r="D32" s="33">
        <v>0</v>
      </c>
      <c r="E32" s="24">
        <v>11979795.33</v>
      </c>
      <c r="F32" s="29">
        <f>D32*E32</f>
        <v>0</v>
      </c>
    </row>
    <row r="34" spans="1:6" x14ac:dyDescent="0.25">
      <c r="A34" s="31">
        <v>2</v>
      </c>
      <c r="B34" s="47" t="s">
        <v>136</v>
      </c>
      <c r="C34" s="46"/>
      <c r="D34" s="46"/>
      <c r="E34" s="45"/>
      <c r="F34" s="44"/>
    </row>
    <row r="35" spans="1:6" x14ac:dyDescent="0.25">
      <c r="A35" s="2"/>
      <c r="B35" s="2" t="s">
        <v>135</v>
      </c>
      <c r="C35" s="2" t="s">
        <v>46</v>
      </c>
      <c r="D35" s="33">
        <v>0</v>
      </c>
      <c r="E35" s="24">
        <v>1154040.1199999999</v>
      </c>
      <c r="F35" s="29">
        <f>D35*E35</f>
        <v>0</v>
      </c>
    </row>
    <row r="36" spans="1:6" x14ac:dyDescent="0.25">
      <c r="A36" s="2"/>
      <c r="B36" s="2" t="s">
        <v>134</v>
      </c>
      <c r="C36" s="2" t="s">
        <v>46</v>
      </c>
      <c r="D36" s="33">
        <v>5</v>
      </c>
      <c r="E36" s="24">
        <v>1225269.42</v>
      </c>
      <c r="F36" s="29">
        <f>D36*E36</f>
        <v>6126347.0999999996</v>
      </c>
    </row>
    <row r="38" spans="1:6" x14ac:dyDescent="0.25">
      <c r="A38" s="31">
        <v>3</v>
      </c>
      <c r="B38" s="43" t="s">
        <v>133</v>
      </c>
      <c r="C38" s="42"/>
      <c r="D38" s="42"/>
      <c r="E38" s="42"/>
      <c r="F38" s="41"/>
    </row>
    <row r="39" spans="1:6" x14ac:dyDescent="0.25">
      <c r="A39" s="2"/>
      <c r="B39" s="29" t="s">
        <v>132</v>
      </c>
      <c r="C39" s="2" t="s">
        <v>41</v>
      </c>
      <c r="D39" s="33">
        <v>0</v>
      </c>
      <c r="E39" s="24">
        <v>49.2</v>
      </c>
      <c r="F39" s="29">
        <f>D39*E39</f>
        <v>0</v>
      </c>
    </row>
    <row r="40" spans="1:6" x14ac:dyDescent="0.25">
      <c r="A40" s="2"/>
      <c r="B40" s="2" t="s">
        <v>131</v>
      </c>
      <c r="C40" s="2" t="s">
        <v>41</v>
      </c>
      <c r="D40" s="33">
        <v>0</v>
      </c>
      <c r="E40" s="24">
        <v>61.5</v>
      </c>
      <c r="F40" s="29">
        <f>D40*E40</f>
        <v>0</v>
      </c>
    </row>
    <row r="41" spans="1:6" x14ac:dyDescent="0.25">
      <c r="A41" s="2"/>
      <c r="B41" s="2" t="s">
        <v>130</v>
      </c>
      <c r="C41" s="2" t="s">
        <v>41</v>
      </c>
      <c r="D41" s="33">
        <v>0</v>
      </c>
      <c r="E41" s="24">
        <v>61.5</v>
      </c>
      <c r="F41" s="29">
        <f>D41*E41</f>
        <v>0</v>
      </c>
    </row>
    <row r="42" spans="1:6" x14ac:dyDescent="0.25">
      <c r="A42" s="2"/>
      <c r="B42" s="2" t="s">
        <v>129</v>
      </c>
      <c r="C42" s="2" t="s">
        <v>41</v>
      </c>
      <c r="D42" s="33">
        <v>0</v>
      </c>
      <c r="E42" s="24">
        <v>184.5</v>
      </c>
      <c r="F42" s="29">
        <f>D42*E42</f>
        <v>0</v>
      </c>
    </row>
    <row r="43" spans="1:6" x14ac:dyDescent="0.25">
      <c r="A43" s="2"/>
      <c r="B43" s="2" t="s">
        <v>128</v>
      </c>
      <c r="C43" s="2"/>
      <c r="D43" s="33"/>
      <c r="E43" s="24">
        <v>0</v>
      </c>
      <c r="F43" s="29"/>
    </row>
    <row r="44" spans="1:6" x14ac:dyDescent="0.25">
      <c r="A44" s="2"/>
      <c r="B44" s="2" t="s">
        <v>127</v>
      </c>
      <c r="C44" s="2" t="s">
        <v>41</v>
      </c>
      <c r="D44" s="33">
        <v>0</v>
      </c>
      <c r="E44" s="24">
        <v>61.5</v>
      </c>
      <c r="F44" s="29">
        <f>D44*E44</f>
        <v>0</v>
      </c>
    </row>
    <row r="45" spans="1:6" x14ac:dyDescent="0.25">
      <c r="A45" s="2"/>
      <c r="B45" s="2" t="s">
        <v>126</v>
      </c>
      <c r="C45" s="2" t="s">
        <v>41</v>
      </c>
      <c r="D45" s="33">
        <v>0</v>
      </c>
      <c r="E45" s="24">
        <v>67.650000000000006</v>
      </c>
      <c r="F45" s="29">
        <f>D45*E45</f>
        <v>0</v>
      </c>
    </row>
    <row r="46" spans="1:6" x14ac:dyDescent="0.25">
      <c r="A46" s="2"/>
      <c r="B46" s="2" t="s">
        <v>125</v>
      </c>
      <c r="C46" s="2" t="s">
        <v>41</v>
      </c>
      <c r="D46" s="33">
        <v>0</v>
      </c>
      <c r="E46" s="24">
        <v>79.95</v>
      </c>
      <c r="F46" s="29">
        <f>D46*E46</f>
        <v>0</v>
      </c>
    </row>
    <row r="47" spans="1:6" x14ac:dyDescent="0.25">
      <c r="A47" s="2"/>
      <c r="B47" s="2" t="s">
        <v>124</v>
      </c>
      <c r="C47" s="2" t="s">
        <v>41</v>
      </c>
      <c r="D47" s="33">
        <v>0</v>
      </c>
      <c r="E47" s="24">
        <v>98.4</v>
      </c>
      <c r="F47" s="29">
        <f>D47*E47</f>
        <v>0</v>
      </c>
    </row>
    <row r="48" spans="1:6" x14ac:dyDescent="0.25">
      <c r="A48" s="2"/>
      <c r="B48" s="2" t="s">
        <v>123</v>
      </c>
      <c r="C48" s="2" t="s">
        <v>41</v>
      </c>
      <c r="D48" s="33">
        <v>0</v>
      </c>
      <c r="E48" s="24">
        <v>147.6</v>
      </c>
      <c r="F48" s="29">
        <f>D48*E48</f>
        <v>0</v>
      </c>
    </row>
    <row r="49" spans="1:6" x14ac:dyDescent="0.25">
      <c r="A49" s="2"/>
      <c r="B49" s="2" t="s">
        <v>122</v>
      </c>
      <c r="C49" s="2" t="s">
        <v>41</v>
      </c>
      <c r="D49" s="33">
        <v>0</v>
      </c>
      <c r="E49" s="24">
        <v>196.8</v>
      </c>
      <c r="F49" s="29">
        <f>D49*E49</f>
        <v>0</v>
      </c>
    </row>
    <row r="50" spans="1:6" x14ac:dyDescent="0.25">
      <c r="A50" s="2"/>
      <c r="B50" s="2"/>
      <c r="C50" s="2"/>
      <c r="D50" s="2"/>
      <c r="E50" s="24"/>
      <c r="F50" s="2"/>
    </row>
    <row r="51" spans="1:6" x14ac:dyDescent="0.25">
      <c r="A51" s="2"/>
      <c r="B51" s="2"/>
      <c r="C51" s="2"/>
      <c r="D51" s="2"/>
      <c r="E51" s="24"/>
      <c r="F51" s="2"/>
    </row>
    <row r="52" spans="1:6" x14ac:dyDescent="0.25">
      <c r="A52" s="31">
        <v>4</v>
      </c>
      <c r="B52" s="34" t="s">
        <v>121</v>
      </c>
      <c r="C52" s="2"/>
      <c r="D52" s="2"/>
      <c r="E52" s="24"/>
      <c r="F52" s="2"/>
    </row>
    <row r="53" spans="1:6" x14ac:dyDescent="0.25">
      <c r="A53" s="2"/>
      <c r="B53" s="2" t="s">
        <v>120</v>
      </c>
      <c r="C53" s="2" t="s">
        <v>119</v>
      </c>
      <c r="D53" s="33">
        <v>0</v>
      </c>
      <c r="E53" s="24">
        <v>22140</v>
      </c>
      <c r="F53" s="29">
        <f>D53*E53</f>
        <v>0</v>
      </c>
    </row>
    <row r="54" spans="1:6" x14ac:dyDescent="0.25">
      <c r="A54" s="2"/>
      <c r="B54" s="2" t="s">
        <v>118</v>
      </c>
      <c r="C54" s="2" t="s">
        <v>115</v>
      </c>
      <c r="D54" s="33">
        <v>132</v>
      </c>
      <c r="E54" s="24">
        <v>6150</v>
      </c>
      <c r="F54" s="29">
        <f>D54*E54</f>
        <v>811800</v>
      </c>
    </row>
    <row r="55" spans="1:6" x14ac:dyDescent="0.25">
      <c r="A55" s="2"/>
      <c r="B55" s="2" t="s">
        <v>117</v>
      </c>
      <c r="C55" s="2" t="s">
        <v>115</v>
      </c>
      <c r="D55" s="33">
        <v>0</v>
      </c>
      <c r="E55" s="24">
        <v>12300</v>
      </c>
      <c r="F55" s="29">
        <f>D55*E55</f>
        <v>0</v>
      </c>
    </row>
    <row r="56" spans="1:6" x14ac:dyDescent="0.25">
      <c r="A56" s="2"/>
      <c r="B56" s="2" t="s">
        <v>116</v>
      </c>
      <c r="C56" s="2" t="s">
        <v>115</v>
      </c>
      <c r="D56" s="33">
        <v>0</v>
      </c>
      <c r="E56" s="24">
        <v>32595</v>
      </c>
      <c r="F56" s="29">
        <f>D56*E56</f>
        <v>0</v>
      </c>
    </row>
    <row r="57" spans="1:6" x14ac:dyDescent="0.25">
      <c r="A57" s="2"/>
      <c r="B57" s="2" t="s">
        <v>114</v>
      </c>
      <c r="C57" s="2" t="s">
        <v>111</v>
      </c>
      <c r="D57" s="33">
        <v>0</v>
      </c>
      <c r="E57" s="24">
        <v>7.38</v>
      </c>
      <c r="F57" s="29">
        <f>D57*E57</f>
        <v>0</v>
      </c>
    </row>
    <row r="58" spans="1:6" x14ac:dyDescent="0.25">
      <c r="A58" s="2"/>
      <c r="B58" s="2" t="s">
        <v>113</v>
      </c>
      <c r="C58" s="2" t="s">
        <v>98</v>
      </c>
      <c r="D58" s="33">
        <v>0</v>
      </c>
      <c r="E58" s="24">
        <v>6.15</v>
      </c>
      <c r="F58" s="29">
        <f>D58*E58</f>
        <v>0</v>
      </c>
    </row>
    <row r="59" spans="1:6" x14ac:dyDescent="0.25">
      <c r="A59" s="2"/>
      <c r="B59" s="2" t="s">
        <v>112</v>
      </c>
      <c r="C59" s="2" t="s">
        <v>111</v>
      </c>
      <c r="D59" s="33">
        <v>0</v>
      </c>
      <c r="E59" s="24">
        <v>7.38</v>
      </c>
      <c r="F59" s="29">
        <f>D59*E59</f>
        <v>0</v>
      </c>
    </row>
    <row r="60" spans="1:6" x14ac:dyDescent="0.25">
      <c r="A60" s="2"/>
      <c r="B60" s="2" t="s">
        <v>110</v>
      </c>
      <c r="C60" s="2" t="s">
        <v>76</v>
      </c>
      <c r="D60" s="33">
        <v>0</v>
      </c>
      <c r="E60" s="24">
        <v>14760</v>
      </c>
      <c r="F60" s="29">
        <f>D60*E60</f>
        <v>0</v>
      </c>
    </row>
    <row r="61" spans="1:6" x14ac:dyDescent="0.25">
      <c r="A61" s="2"/>
      <c r="B61" s="2" t="s">
        <v>109</v>
      </c>
      <c r="C61" s="2" t="s">
        <v>76</v>
      </c>
      <c r="D61" s="33">
        <v>0</v>
      </c>
      <c r="E61" s="24">
        <v>92250</v>
      </c>
      <c r="F61" s="29">
        <f>D61*E61</f>
        <v>0</v>
      </c>
    </row>
    <row r="62" spans="1:6" x14ac:dyDescent="0.25">
      <c r="A62" s="2"/>
      <c r="B62" s="2" t="s">
        <v>108</v>
      </c>
      <c r="C62" s="2" t="s">
        <v>76</v>
      </c>
      <c r="D62" s="33">
        <v>0</v>
      </c>
      <c r="E62" s="24">
        <v>123000</v>
      </c>
      <c r="F62" s="29">
        <f>D62*E62</f>
        <v>0</v>
      </c>
    </row>
    <row r="63" spans="1:6" x14ac:dyDescent="0.25">
      <c r="A63" s="2"/>
      <c r="B63" s="2" t="s">
        <v>107</v>
      </c>
      <c r="C63" s="2" t="s">
        <v>98</v>
      </c>
      <c r="D63" s="33">
        <v>0</v>
      </c>
      <c r="E63" s="24">
        <v>36.9</v>
      </c>
      <c r="F63" s="29">
        <f>D63*E63</f>
        <v>0</v>
      </c>
    </row>
    <row r="64" spans="1:6" x14ac:dyDescent="0.25">
      <c r="A64" s="2"/>
      <c r="B64" s="2" t="s">
        <v>106</v>
      </c>
      <c r="C64" s="2" t="s">
        <v>98</v>
      </c>
      <c r="D64" s="33">
        <v>0</v>
      </c>
      <c r="E64" s="24">
        <v>24.6</v>
      </c>
      <c r="F64" s="29">
        <f>D64*E64</f>
        <v>0</v>
      </c>
    </row>
    <row r="65" spans="1:6" x14ac:dyDescent="0.25">
      <c r="A65" s="2"/>
      <c r="B65" s="2"/>
      <c r="C65" s="2"/>
      <c r="D65" s="33"/>
      <c r="E65" s="24"/>
      <c r="F65" s="2"/>
    </row>
    <row r="66" spans="1:6" x14ac:dyDescent="0.25">
      <c r="A66" s="2"/>
      <c r="B66" s="2"/>
      <c r="C66" s="2"/>
      <c r="D66" s="2"/>
      <c r="E66" s="24"/>
      <c r="F66" s="2"/>
    </row>
    <row r="67" spans="1:6" x14ac:dyDescent="0.25">
      <c r="A67" s="31">
        <v>5</v>
      </c>
      <c r="B67" s="34" t="s">
        <v>105</v>
      </c>
      <c r="C67" s="2"/>
      <c r="D67" s="2"/>
      <c r="E67" s="24"/>
      <c r="F67" s="2"/>
    </row>
    <row r="68" spans="1:6" x14ac:dyDescent="0.25">
      <c r="A68" s="2"/>
      <c r="B68" s="2" t="s">
        <v>104</v>
      </c>
      <c r="C68" s="2" t="s">
        <v>102</v>
      </c>
      <c r="D68" s="33">
        <v>0</v>
      </c>
      <c r="E68" s="24">
        <v>14760</v>
      </c>
      <c r="F68" s="29">
        <f>D68*E68</f>
        <v>0</v>
      </c>
    </row>
    <row r="69" spans="1:6" x14ac:dyDescent="0.25">
      <c r="A69" s="2"/>
      <c r="B69" s="2" t="s">
        <v>103</v>
      </c>
      <c r="C69" s="2" t="s">
        <v>102</v>
      </c>
      <c r="D69" s="33">
        <v>0</v>
      </c>
      <c r="E69" s="24">
        <v>22140</v>
      </c>
      <c r="F69" s="29">
        <f>D69*E69</f>
        <v>0</v>
      </c>
    </row>
    <row r="70" spans="1:6" x14ac:dyDescent="0.25">
      <c r="A70" s="2"/>
      <c r="B70" s="2"/>
      <c r="C70" s="2"/>
      <c r="D70" s="2"/>
      <c r="E70" s="24"/>
      <c r="F70" s="2"/>
    </row>
    <row r="71" spans="1:6" x14ac:dyDescent="0.25">
      <c r="A71" s="31">
        <v>6</v>
      </c>
      <c r="B71" s="34" t="s">
        <v>101</v>
      </c>
      <c r="C71" s="2"/>
      <c r="D71" s="2"/>
      <c r="E71" s="24"/>
      <c r="F71" s="2"/>
    </row>
    <row r="72" spans="1:6" x14ac:dyDescent="0.25">
      <c r="A72" s="2"/>
      <c r="B72" s="2" t="s">
        <v>100</v>
      </c>
      <c r="C72" s="2" t="s">
        <v>98</v>
      </c>
      <c r="D72" s="33">
        <v>0</v>
      </c>
      <c r="E72" s="24">
        <v>43.05</v>
      </c>
      <c r="F72" s="29">
        <f>D72*E72</f>
        <v>0</v>
      </c>
    </row>
    <row r="73" spans="1:6" x14ac:dyDescent="0.25">
      <c r="A73" s="2"/>
      <c r="B73" s="2" t="s">
        <v>99</v>
      </c>
      <c r="C73" s="2" t="s">
        <v>98</v>
      </c>
      <c r="D73" s="33">
        <v>0</v>
      </c>
      <c r="E73" s="24">
        <v>55.35</v>
      </c>
      <c r="F73" s="29">
        <f>D73*E73</f>
        <v>0</v>
      </c>
    </row>
    <row r="74" spans="1:6" x14ac:dyDescent="0.25">
      <c r="A74" s="2"/>
      <c r="B74" s="2" t="s">
        <v>97</v>
      </c>
      <c r="C74" s="2" t="s">
        <v>76</v>
      </c>
      <c r="D74" s="33">
        <v>0</v>
      </c>
      <c r="E74" s="24">
        <v>3444</v>
      </c>
      <c r="F74" s="29">
        <f>D74*E74</f>
        <v>0</v>
      </c>
    </row>
    <row r="75" spans="1:6" x14ac:dyDescent="0.25">
      <c r="A75" s="2"/>
      <c r="B75" s="2" t="s">
        <v>96</v>
      </c>
      <c r="C75" s="2" t="s">
        <v>76</v>
      </c>
      <c r="D75" s="33">
        <v>0</v>
      </c>
      <c r="E75" s="24">
        <v>36900</v>
      </c>
      <c r="F75" s="29">
        <f>D75*E75</f>
        <v>0</v>
      </c>
    </row>
    <row r="76" spans="1:6" x14ac:dyDescent="0.25">
      <c r="A76" s="2"/>
      <c r="B76" s="2"/>
      <c r="C76" s="2"/>
      <c r="D76" s="2"/>
      <c r="E76" s="24"/>
      <c r="F76" s="2"/>
    </row>
    <row r="77" spans="1:6" x14ac:dyDescent="0.25">
      <c r="A77" s="2"/>
      <c r="B77" s="2"/>
      <c r="C77" s="2"/>
      <c r="D77" s="2"/>
      <c r="E77" s="24"/>
      <c r="F77" s="2"/>
    </row>
    <row r="78" spans="1:6" x14ac:dyDescent="0.25">
      <c r="A78" s="10">
        <v>7</v>
      </c>
      <c r="B78" s="34" t="s">
        <v>95</v>
      </c>
      <c r="C78" s="2"/>
      <c r="D78" s="2"/>
      <c r="E78" s="24"/>
      <c r="F78" s="2"/>
    </row>
    <row r="79" spans="1:6" x14ac:dyDescent="0.25">
      <c r="A79" s="2"/>
      <c r="B79" s="2" t="s">
        <v>94</v>
      </c>
      <c r="C79" s="2" t="s">
        <v>93</v>
      </c>
      <c r="D79" s="33">
        <v>0</v>
      </c>
      <c r="E79" s="24">
        <v>492000</v>
      </c>
      <c r="F79" s="29">
        <f>D79*E79</f>
        <v>0</v>
      </c>
    </row>
    <row r="80" spans="1:6" x14ac:dyDescent="0.25">
      <c r="A80" s="2"/>
      <c r="B80" s="2" t="s">
        <v>92</v>
      </c>
      <c r="C80" s="2" t="s">
        <v>46</v>
      </c>
      <c r="D80" s="33">
        <v>0</v>
      </c>
      <c r="E80" s="24">
        <v>24600</v>
      </c>
      <c r="F80" s="29">
        <f>D80*E80</f>
        <v>0</v>
      </c>
    </row>
    <row r="81" spans="1:6" x14ac:dyDescent="0.25">
      <c r="A81" s="2"/>
      <c r="B81" s="2" t="s">
        <v>91</v>
      </c>
      <c r="C81" s="2" t="s">
        <v>46</v>
      </c>
      <c r="D81" s="33">
        <v>0</v>
      </c>
      <c r="E81" s="24">
        <v>30750</v>
      </c>
      <c r="F81" s="29">
        <f>D81*E81</f>
        <v>0</v>
      </c>
    </row>
    <row r="82" spans="1:6" x14ac:dyDescent="0.25">
      <c r="A82" s="2"/>
      <c r="B82" s="2" t="s">
        <v>90</v>
      </c>
      <c r="C82" s="2" t="s">
        <v>46</v>
      </c>
      <c r="D82" s="33">
        <v>2.5</v>
      </c>
      <c r="E82" s="24">
        <v>30750</v>
      </c>
      <c r="F82" s="29">
        <f>D82*E82</f>
        <v>76875</v>
      </c>
    </row>
    <row r="83" spans="1:6" x14ac:dyDescent="0.25">
      <c r="A83" s="2"/>
      <c r="B83" s="2" t="s">
        <v>89</v>
      </c>
      <c r="C83" s="2" t="s">
        <v>46</v>
      </c>
      <c r="D83" s="33">
        <v>0</v>
      </c>
      <c r="E83" s="24">
        <v>615000</v>
      </c>
      <c r="F83" s="29">
        <f>D83*E83</f>
        <v>0</v>
      </c>
    </row>
    <row r="84" spans="1:6" x14ac:dyDescent="0.25">
      <c r="A84" s="2"/>
      <c r="B84" s="2" t="s">
        <v>88</v>
      </c>
      <c r="C84" s="2" t="s">
        <v>46</v>
      </c>
      <c r="D84" s="33">
        <v>0</v>
      </c>
      <c r="E84" s="24">
        <v>725700</v>
      </c>
      <c r="F84" s="29">
        <f>D84*E84</f>
        <v>0</v>
      </c>
    </row>
    <row r="85" spans="1:6" x14ac:dyDescent="0.25">
      <c r="A85" s="2"/>
      <c r="B85" s="2" t="s">
        <v>87</v>
      </c>
      <c r="C85" s="2" t="s">
        <v>46</v>
      </c>
      <c r="D85" s="33">
        <v>0</v>
      </c>
      <c r="E85" s="24">
        <v>793350</v>
      </c>
      <c r="F85" s="29">
        <f>D85*E85</f>
        <v>0</v>
      </c>
    </row>
    <row r="86" spans="1:6" x14ac:dyDescent="0.25">
      <c r="A86" s="2"/>
      <c r="B86" s="2" t="s">
        <v>86</v>
      </c>
      <c r="C86" s="2" t="s">
        <v>46</v>
      </c>
      <c r="D86" s="33">
        <v>0</v>
      </c>
      <c r="E86" s="24">
        <v>869610</v>
      </c>
      <c r="F86" s="29">
        <f>D86*E86</f>
        <v>0</v>
      </c>
    </row>
    <row r="87" spans="1:6" x14ac:dyDescent="0.25">
      <c r="A87" s="2"/>
      <c r="B87" s="2" t="s">
        <v>85</v>
      </c>
      <c r="C87" s="2" t="s">
        <v>46</v>
      </c>
      <c r="D87" s="33">
        <v>0</v>
      </c>
      <c r="E87" s="24">
        <v>199260</v>
      </c>
      <c r="F87" s="29">
        <f>D87*E87</f>
        <v>0</v>
      </c>
    </row>
    <row r="88" spans="1:6" x14ac:dyDescent="0.25">
      <c r="A88" s="2"/>
      <c r="B88" s="2" t="s">
        <v>84</v>
      </c>
      <c r="C88" s="2" t="s">
        <v>46</v>
      </c>
      <c r="D88" s="33">
        <v>0</v>
      </c>
      <c r="E88" s="24">
        <v>444030</v>
      </c>
      <c r="F88" s="29">
        <f>D88*E88</f>
        <v>0</v>
      </c>
    </row>
    <row r="89" spans="1:6" x14ac:dyDescent="0.25">
      <c r="A89" s="2"/>
      <c r="B89" s="2" t="s">
        <v>83</v>
      </c>
      <c r="C89" s="2" t="s">
        <v>46</v>
      </c>
      <c r="D89" s="33">
        <v>0</v>
      </c>
      <c r="E89" s="24">
        <v>222630</v>
      </c>
      <c r="F89" s="29">
        <f>D89*E89</f>
        <v>0</v>
      </c>
    </row>
    <row r="90" spans="1:6" x14ac:dyDescent="0.25">
      <c r="A90" s="2"/>
      <c r="B90" s="2" t="s">
        <v>82</v>
      </c>
      <c r="C90" s="2" t="s">
        <v>46</v>
      </c>
      <c r="D90" s="33">
        <v>0</v>
      </c>
      <c r="E90" s="24">
        <v>209100</v>
      </c>
      <c r="F90" s="29">
        <f>D90*E90</f>
        <v>0</v>
      </c>
    </row>
    <row r="91" spans="1:6" x14ac:dyDescent="0.25">
      <c r="A91" s="2"/>
      <c r="B91" s="29" t="s">
        <v>81</v>
      </c>
      <c r="C91" s="2" t="s">
        <v>46</v>
      </c>
      <c r="D91" s="33">
        <v>0</v>
      </c>
      <c r="E91" s="24">
        <v>479700</v>
      </c>
      <c r="F91" s="29">
        <f>D91*E91</f>
        <v>0</v>
      </c>
    </row>
    <row r="92" spans="1:6" x14ac:dyDescent="0.25">
      <c r="A92" s="2"/>
      <c r="B92" s="29" t="s">
        <v>80</v>
      </c>
      <c r="C92" s="2" t="s">
        <v>46</v>
      </c>
      <c r="D92" s="33">
        <v>0</v>
      </c>
      <c r="E92" s="24">
        <v>239850</v>
      </c>
      <c r="F92" s="29">
        <f>D92*E92</f>
        <v>0</v>
      </c>
    </row>
    <row r="93" spans="1:6" x14ac:dyDescent="0.25">
      <c r="A93" s="2"/>
      <c r="B93" s="2" t="s">
        <v>79</v>
      </c>
      <c r="C93" s="2" t="s">
        <v>76</v>
      </c>
      <c r="D93" s="33">
        <v>0</v>
      </c>
      <c r="E93" s="24">
        <v>33210</v>
      </c>
      <c r="F93" s="29">
        <f>D93*E93</f>
        <v>0</v>
      </c>
    </row>
    <row r="94" spans="1:6" x14ac:dyDescent="0.25">
      <c r="A94" s="2"/>
      <c r="B94" s="2" t="s">
        <v>78</v>
      </c>
      <c r="C94" s="2" t="s">
        <v>76</v>
      </c>
      <c r="D94" s="33">
        <v>0</v>
      </c>
      <c r="E94" s="24">
        <v>38130</v>
      </c>
      <c r="F94" s="29">
        <f>D94*E94</f>
        <v>0</v>
      </c>
    </row>
    <row r="95" spans="1:6" x14ac:dyDescent="0.25">
      <c r="A95" s="2"/>
      <c r="B95" s="2" t="s">
        <v>77</v>
      </c>
      <c r="C95" s="2" t="s">
        <v>76</v>
      </c>
      <c r="D95" s="33">
        <v>0</v>
      </c>
      <c r="E95" s="24">
        <v>41820</v>
      </c>
      <c r="F95" s="29">
        <f>D95*E95</f>
        <v>0</v>
      </c>
    </row>
    <row r="96" spans="1:6" x14ac:dyDescent="0.25">
      <c r="A96" s="2"/>
      <c r="B96" s="2" t="s">
        <v>75</v>
      </c>
      <c r="C96" s="2" t="s">
        <v>46</v>
      </c>
      <c r="D96" s="33">
        <v>0</v>
      </c>
      <c r="E96" s="24">
        <v>307500</v>
      </c>
      <c r="F96" s="29">
        <f>D96*E96</f>
        <v>0</v>
      </c>
    </row>
    <row r="97" spans="1:6" x14ac:dyDescent="0.25">
      <c r="A97" s="2"/>
      <c r="B97" s="2" t="s">
        <v>74</v>
      </c>
      <c r="C97" s="2" t="s">
        <v>46</v>
      </c>
      <c r="D97" s="33">
        <v>0</v>
      </c>
      <c r="E97" s="24">
        <v>246000</v>
      </c>
      <c r="F97" s="29">
        <f>D97*E97</f>
        <v>0</v>
      </c>
    </row>
    <row r="98" spans="1:6" x14ac:dyDescent="0.25">
      <c r="A98" s="2"/>
      <c r="B98" s="2" t="s">
        <v>73</v>
      </c>
      <c r="C98" s="2" t="s">
        <v>46</v>
      </c>
      <c r="D98" s="33">
        <v>0</v>
      </c>
      <c r="E98" s="24">
        <v>215250</v>
      </c>
      <c r="F98" s="29">
        <f>D98*E98</f>
        <v>0</v>
      </c>
    </row>
    <row r="99" spans="1:6" x14ac:dyDescent="0.25">
      <c r="A99" s="2"/>
      <c r="B99" s="2" t="s">
        <v>72</v>
      </c>
      <c r="C99" s="2" t="s">
        <v>46</v>
      </c>
      <c r="D99" s="33">
        <v>0</v>
      </c>
      <c r="E99" s="24">
        <v>36900</v>
      </c>
      <c r="F99" s="29">
        <f>D99*E99</f>
        <v>0</v>
      </c>
    </row>
    <row r="100" spans="1:6" x14ac:dyDescent="0.25">
      <c r="A100" s="2"/>
      <c r="B100" s="2" t="s">
        <v>71</v>
      </c>
      <c r="C100" s="2" t="s">
        <v>46</v>
      </c>
      <c r="D100" s="33">
        <v>0</v>
      </c>
      <c r="E100" s="24">
        <v>31980</v>
      </c>
      <c r="F100" s="29">
        <f>D100*E100</f>
        <v>0</v>
      </c>
    </row>
    <row r="101" spans="1:6" x14ac:dyDescent="0.25">
      <c r="A101" s="2"/>
      <c r="B101" s="2" t="s">
        <v>70</v>
      </c>
      <c r="C101" s="2" t="s">
        <v>46</v>
      </c>
      <c r="D101" s="33">
        <v>2.5</v>
      </c>
      <c r="E101" s="24">
        <v>36900</v>
      </c>
      <c r="F101" s="29">
        <f>D101*E101</f>
        <v>92250</v>
      </c>
    </row>
    <row r="102" spans="1:6" x14ac:dyDescent="0.25">
      <c r="A102" s="2"/>
      <c r="B102" s="2" t="s">
        <v>69</v>
      </c>
      <c r="C102" s="2" t="s">
        <v>46</v>
      </c>
      <c r="D102" s="33">
        <v>0</v>
      </c>
      <c r="E102" s="24">
        <v>27060</v>
      </c>
      <c r="F102" s="29">
        <f>D102*E102</f>
        <v>0</v>
      </c>
    </row>
    <row r="103" spans="1:6" x14ac:dyDescent="0.25">
      <c r="A103" s="2"/>
      <c r="B103" s="2"/>
      <c r="C103" s="2"/>
      <c r="D103" s="2"/>
      <c r="E103" s="24"/>
      <c r="F103" s="2"/>
    </row>
    <row r="104" spans="1:6" x14ac:dyDescent="0.25">
      <c r="A104" s="2"/>
      <c r="B104" s="2"/>
      <c r="C104" s="2"/>
      <c r="D104" s="2"/>
      <c r="E104" s="24"/>
      <c r="F104" s="2"/>
    </row>
    <row r="105" spans="1:6" x14ac:dyDescent="0.25">
      <c r="A105" s="10">
        <v>8</v>
      </c>
      <c r="B105" s="40" t="s">
        <v>68</v>
      </c>
      <c r="C105" s="2"/>
      <c r="D105" s="2"/>
      <c r="E105" s="24"/>
      <c r="F105" s="2"/>
    </row>
    <row r="106" spans="1:6" x14ac:dyDescent="0.25">
      <c r="A106" s="2"/>
      <c r="B106" s="2" t="s">
        <v>67</v>
      </c>
      <c r="C106" s="2" t="s">
        <v>63</v>
      </c>
      <c r="D106" s="33">
        <v>0</v>
      </c>
      <c r="E106" s="24">
        <v>159900</v>
      </c>
      <c r="F106" s="29">
        <f>D106*E106</f>
        <v>0</v>
      </c>
    </row>
    <row r="107" spans="1:6" x14ac:dyDescent="0.25">
      <c r="A107" s="2"/>
      <c r="B107" s="2" t="s">
        <v>66</v>
      </c>
      <c r="C107" s="2" t="s">
        <v>63</v>
      </c>
      <c r="D107" s="33">
        <v>0</v>
      </c>
      <c r="E107" s="24">
        <v>196800</v>
      </c>
      <c r="F107" s="29">
        <f>D107*E107</f>
        <v>0</v>
      </c>
    </row>
    <row r="108" spans="1:6" x14ac:dyDescent="0.25">
      <c r="A108" s="2"/>
      <c r="B108" s="2" t="s">
        <v>65</v>
      </c>
      <c r="C108" s="2" t="s">
        <v>63</v>
      </c>
      <c r="D108" s="33">
        <v>0</v>
      </c>
      <c r="E108" s="24">
        <v>184500</v>
      </c>
      <c r="F108" s="29">
        <f>D108*E108</f>
        <v>0</v>
      </c>
    </row>
    <row r="109" spans="1:6" x14ac:dyDescent="0.25">
      <c r="A109" s="2"/>
      <c r="B109" s="2" t="s">
        <v>64</v>
      </c>
      <c r="C109" s="2" t="s">
        <v>63</v>
      </c>
      <c r="D109" s="33">
        <v>2</v>
      </c>
      <c r="E109" s="24">
        <v>246000</v>
      </c>
      <c r="F109" s="29">
        <f>D109*E109</f>
        <v>492000</v>
      </c>
    </row>
    <row r="110" spans="1:6" x14ac:dyDescent="0.25">
      <c r="A110" s="2"/>
      <c r="B110" s="2" t="s">
        <v>62</v>
      </c>
      <c r="C110" s="2" t="s">
        <v>46</v>
      </c>
      <c r="D110" s="33">
        <v>0</v>
      </c>
      <c r="E110" s="24">
        <v>307500</v>
      </c>
      <c r="F110" s="29">
        <f>D110*E110</f>
        <v>0</v>
      </c>
    </row>
    <row r="111" spans="1:6" x14ac:dyDescent="0.25">
      <c r="A111" s="2"/>
      <c r="B111" s="2" t="s">
        <v>61</v>
      </c>
      <c r="C111" s="2" t="s">
        <v>46</v>
      </c>
      <c r="D111" s="33">
        <v>0</v>
      </c>
      <c r="E111" s="24">
        <v>246000</v>
      </c>
      <c r="F111" s="29">
        <f>D111*E111</f>
        <v>0</v>
      </c>
    </row>
    <row r="112" spans="1:6" x14ac:dyDescent="0.25">
      <c r="A112" s="2"/>
      <c r="B112" s="2"/>
      <c r="C112" s="2"/>
      <c r="D112" s="2"/>
      <c r="E112" s="24"/>
      <c r="F112" s="2"/>
    </row>
    <row r="113" spans="1:6" x14ac:dyDescent="0.25">
      <c r="A113" s="2"/>
      <c r="B113" s="2"/>
      <c r="C113" s="2"/>
      <c r="D113" s="2"/>
      <c r="E113" s="24"/>
      <c r="F113" s="2"/>
    </row>
    <row r="114" spans="1:6" x14ac:dyDescent="0.25">
      <c r="A114" s="10">
        <v>9</v>
      </c>
      <c r="B114" s="34" t="s">
        <v>60</v>
      </c>
      <c r="C114" s="2"/>
      <c r="D114" s="2"/>
      <c r="E114" s="24"/>
      <c r="F114" s="2"/>
    </row>
    <row r="115" spans="1:6" x14ac:dyDescent="0.25">
      <c r="A115" s="2"/>
      <c r="B115" s="2" t="s">
        <v>59</v>
      </c>
      <c r="C115" s="2" t="s">
        <v>46</v>
      </c>
      <c r="D115" s="33">
        <v>0</v>
      </c>
      <c r="E115" s="24">
        <v>2952000</v>
      </c>
      <c r="F115" s="29">
        <f>D115*E115</f>
        <v>0</v>
      </c>
    </row>
    <row r="116" spans="1:6" x14ac:dyDescent="0.25">
      <c r="A116" s="2"/>
      <c r="B116" s="2" t="s">
        <v>58</v>
      </c>
      <c r="C116" s="2" t="s">
        <v>46</v>
      </c>
      <c r="D116" s="33">
        <v>0</v>
      </c>
      <c r="E116" s="24">
        <v>1968000</v>
      </c>
      <c r="F116" s="29">
        <f>D116*E116</f>
        <v>0</v>
      </c>
    </row>
    <row r="117" spans="1:6" x14ac:dyDescent="0.25">
      <c r="A117" s="2"/>
      <c r="B117" s="2" t="s">
        <v>57</v>
      </c>
      <c r="C117" s="2" t="s">
        <v>46</v>
      </c>
      <c r="D117" s="33">
        <v>0</v>
      </c>
      <c r="E117" s="24">
        <v>3198000</v>
      </c>
      <c r="F117" s="29">
        <f>D117*E117</f>
        <v>0</v>
      </c>
    </row>
    <row r="118" spans="1:6" x14ac:dyDescent="0.25">
      <c r="A118" s="2"/>
      <c r="B118" s="2" t="s">
        <v>56</v>
      </c>
      <c r="C118" s="2" t="s">
        <v>46</v>
      </c>
      <c r="D118" s="33">
        <v>0</v>
      </c>
      <c r="E118" s="24">
        <v>590400</v>
      </c>
      <c r="F118" s="29">
        <f>D118*E118</f>
        <v>0</v>
      </c>
    </row>
    <row r="119" spans="1:6" x14ac:dyDescent="0.25">
      <c r="A119" s="2"/>
      <c r="B119" s="2" t="s">
        <v>55</v>
      </c>
      <c r="C119" s="2" t="s">
        <v>46</v>
      </c>
      <c r="D119" s="33">
        <v>2.5</v>
      </c>
      <c r="E119" s="24">
        <v>959400</v>
      </c>
      <c r="F119" s="29">
        <f>D119*E119</f>
        <v>2398500</v>
      </c>
    </row>
    <row r="120" spans="1:6" x14ac:dyDescent="0.25">
      <c r="A120" s="2"/>
      <c r="B120" s="2" t="s">
        <v>54</v>
      </c>
      <c r="C120" s="2" t="s">
        <v>53</v>
      </c>
      <c r="D120" s="33">
        <v>0</v>
      </c>
      <c r="E120" s="24">
        <v>61500</v>
      </c>
      <c r="F120" s="29">
        <f>D120*E120</f>
        <v>0</v>
      </c>
    </row>
    <row r="121" spans="1:6" x14ac:dyDescent="0.25">
      <c r="A121" s="2"/>
      <c r="B121" s="2" t="s">
        <v>52</v>
      </c>
      <c r="C121" s="2" t="s">
        <v>46</v>
      </c>
      <c r="D121" s="33">
        <v>0</v>
      </c>
      <c r="E121" s="24">
        <v>6494400</v>
      </c>
      <c r="F121" s="29">
        <f>D121*E121</f>
        <v>0</v>
      </c>
    </row>
    <row r="122" spans="1:6" x14ac:dyDescent="0.25">
      <c r="A122" s="2"/>
      <c r="B122" s="2" t="s">
        <v>51</v>
      </c>
      <c r="C122" s="2"/>
      <c r="D122" s="2"/>
      <c r="E122" s="24"/>
      <c r="F122" s="2"/>
    </row>
    <row r="123" spans="1:6" x14ac:dyDescent="0.25">
      <c r="A123" s="2"/>
      <c r="B123" s="2"/>
      <c r="C123" s="2"/>
      <c r="D123" s="2"/>
      <c r="E123" s="24"/>
      <c r="F123" s="2"/>
    </row>
    <row r="124" spans="1:6" x14ac:dyDescent="0.25">
      <c r="A124" s="2"/>
      <c r="B124" s="2"/>
      <c r="C124" s="2"/>
      <c r="D124" s="2"/>
      <c r="E124" s="24"/>
      <c r="F124" s="2"/>
    </row>
    <row r="125" spans="1:6" x14ac:dyDescent="0.25">
      <c r="A125" s="10">
        <v>10</v>
      </c>
      <c r="B125" s="34" t="s">
        <v>50</v>
      </c>
      <c r="C125" s="2"/>
      <c r="D125" s="2"/>
      <c r="E125" s="24"/>
      <c r="F125" s="2"/>
    </row>
    <row r="126" spans="1:6" x14ac:dyDescent="0.25">
      <c r="A126" s="10"/>
      <c r="B126" s="2" t="s">
        <v>49</v>
      </c>
      <c r="C126" s="2" t="s">
        <v>46</v>
      </c>
      <c r="D126" s="33">
        <v>0</v>
      </c>
      <c r="E126" s="24">
        <v>246000</v>
      </c>
      <c r="F126" s="29">
        <f>D126*E126</f>
        <v>0</v>
      </c>
    </row>
    <row r="127" spans="1:6" x14ac:dyDescent="0.25">
      <c r="A127" s="10"/>
      <c r="B127" s="2"/>
      <c r="C127" s="2"/>
      <c r="D127" s="2"/>
      <c r="E127" s="24"/>
      <c r="F127" s="2"/>
    </row>
    <row r="128" spans="1:6" x14ac:dyDescent="0.25">
      <c r="A128" s="10"/>
      <c r="B128" s="2" t="s">
        <v>48</v>
      </c>
    </row>
    <row r="129" spans="1:6" x14ac:dyDescent="0.25">
      <c r="A129" s="10"/>
      <c r="B129" s="39" t="s">
        <v>47</v>
      </c>
      <c r="C129" s="2" t="s">
        <v>46</v>
      </c>
      <c r="D129" s="33">
        <v>2.5</v>
      </c>
      <c r="E129" s="24">
        <v>76260</v>
      </c>
      <c r="F129" s="29">
        <f>D129*E129</f>
        <v>190650</v>
      </c>
    </row>
    <row r="130" spans="1:6" x14ac:dyDescent="0.25">
      <c r="A130" s="10"/>
      <c r="B130" s="39" t="s">
        <v>45</v>
      </c>
      <c r="C130" s="2" t="s">
        <v>23</v>
      </c>
      <c r="D130" s="33">
        <v>0</v>
      </c>
      <c r="E130" s="24">
        <v>3075</v>
      </c>
      <c r="F130" s="29">
        <f>D130*E130</f>
        <v>0</v>
      </c>
    </row>
    <row r="131" spans="1:6" x14ac:dyDescent="0.25">
      <c r="A131" s="10"/>
      <c r="B131" s="2"/>
      <c r="C131" s="2"/>
      <c r="D131" s="2"/>
      <c r="E131" s="24"/>
      <c r="F131" s="2"/>
    </row>
    <row r="132" spans="1:6" x14ac:dyDescent="0.25">
      <c r="A132" s="10"/>
      <c r="B132" s="2" t="s">
        <v>44</v>
      </c>
      <c r="C132" s="2"/>
      <c r="D132" s="2"/>
      <c r="E132" s="24"/>
      <c r="F132" s="2"/>
    </row>
    <row r="133" spans="1:6" x14ac:dyDescent="0.25">
      <c r="A133" s="10"/>
      <c r="B133" s="39" t="s">
        <v>43</v>
      </c>
      <c r="C133" s="2" t="s">
        <v>36</v>
      </c>
      <c r="D133" s="33">
        <v>0</v>
      </c>
      <c r="E133" s="24">
        <v>86.1</v>
      </c>
      <c r="F133" s="29">
        <f>D133*E133</f>
        <v>0</v>
      </c>
    </row>
    <row r="134" spans="1:6" x14ac:dyDescent="0.25">
      <c r="A134" s="10"/>
      <c r="B134" s="39" t="s">
        <v>42</v>
      </c>
      <c r="C134" s="2" t="s">
        <v>41</v>
      </c>
      <c r="D134" s="33">
        <v>0</v>
      </c>
      <c r="E134" s="24">
        <v>123</v>
      </c>
      <c r="F134" s="29">
        <f>D134*E134</f>
        <v>0</v>
      </c>
    </row>
    <row r="135" spans="1:6" x14ac:dyDescent="0.25">
      <c r="A135" s="10"/>
      <c r="B135" s="2"/>
      <c r="C135" s="2"/>
      <c r="D135" s="2"/>
      <c r="E135" s="24"/>
      <c r="F135" s="2"/>
    </row>
    <row r="136" spans="1:6" x14ac:dyDescent="0.25">
      <c r="A136" s="10"/>
      <c r="B136" s="2"/>
      <c r="C136" s="2"/>
      <c r="D136" s="2"/>
      <c r="E136" s="24"/>
      <c r="F136" s="2"/>
    </row>
    <row r="137" spans="1:6" x14ac:dyDescent="0.25">
      <c r="A137" s="10">
        <v>11</v>
      </c>
      <c r="B137" s="34" t="s">
        <v>40</v>
      </c>
      <c r="C137" s="2"/>
      <c r="D137" s="2"/>
      <c r="E137" s="24"/>
      <c r="F137" s="2"/>
    </row>
    <row r="138" spans="1:6" x14ac:dyDescent="0.25">
      <c r="A138" s="10"/>
      <c r="B138" s="2"/>
      <c r="C138" s="2"/>
      <c r="D138" s="33">
        <v>0</v>
      </c>
      <c r="E138" s="24">
        <v>0</v>
      </c>
      <c r="F138" s="29">
        <f>D138*E138</f>
        <v>0</v>
      </c>
    </row>
    <row r="139" spans="1:6" x14ac:dyDescent="0.25">
      <c r="A139" s="10"/>
      <c r="B139" s="2"/>
      <c r="C139" s="2"/>
      <c r="D139" s="33">
        <v>0</v>
      </c>
      <c r="E139" s="24">
        <v>0</v>
      </c>
      <c r="F139" s="29">
        <f>D139*E139</f>
        <v>0</v>
      </c>
    </row>
    <row r="140" spans="1:6" x14ac:dyDescent="0.25">
      <c r="A140" s="10"/>
      <c r="B140" s="2"/>
      <c r="C140" s="2"/>
      <c r="D140" s="33">
        <v>0</v>
      </c>
      <c r="E140" s="24">
        <v>0</v>
      </c>
      <c r="F140" s="29">
        <f>D140*E140</f>
        <v>0</v>
      </c>
    </row>
    <row r="141" spans="1:6" x14ac:dyDescent="0.25">
      <c r="A141" s="10"/>
      <c r="B141" s="2"/>
      <c r="C141" s="2"/>
      <c r="D141" s="33">
        <v>0</v>
      </c>
      <c r="E141" s="24">
        <v>0</v>
      </c>
      <c r="F141" s="29">
        <f>D141*E141</f>
        <v>0</v>
      </c>
    </row>
    <row r="142" spans="1:6" x14ac:dyDescent="0.25">
      <c r="A142" s="10"/>
      <c r="B142" s="2"/>
      <c r="C142" s="2"/>
      <c r="D142" s="33">
        <v>0</v>
      </c>
      <c r="E142" s="24">
        <v>0</v>
      </c>
      <c r="F142" s="29">
        <f>D142*E142</f>
        <v>0</v>
      </c>
    </row>
    <row r="143" spans="1:6" x14ac:dyDescent="0.25">
      <c r="A143" s="10"/>
      <c r="B143" s="2"/>
      <c r="C143" s="2"/>
      <c r="D143" s="33">
        <v>0</v>
      </c>
      <c r="E143" s="24">
        <v>0</v>
      </c>
      <c r="F143" s="29">
        <f>D143*E143</f>
        <v>0</v>
      </c>
    </row>
    <row r="144" spans="1:6" x14ac:dyDescent="0.25">
      <c r="A144" s="10"/>
      <c r="B144" s="2"/>
      <c r="C144" s="2"/>
      <c r="D144" s="33">
        <v>0</v>
      </c>
      <c r="E144" s="24">
        <v>0</v>
      </c>
      <c r="F144" s="29">
        <f>D144*E144</f>
        <v>0</v>
      </c>
    </row>
    <row r="145" spans="1:6" x14ac:dyDescent="0.25">
      <c r="A145" s="10"/>
      <c r="B145" s="2"/>
      <c r="C145" s="2"/>
      <c r="D145" s="33">
        <v>0</v>
      </c>
      <c r="E145" s="24">
        <v>0</v>
      </c>
      <c r="F145" s="29">
        <f>D145*E145</f>
        <v>0</v>
      </c>
    </row>
    <row r="146" spans="1:6" x14ac:dyDescent="0.25">
      <c r="A146" s="10"/>
      <c r="B146" s="2"/>
      <c r="C146" s="2"/>
      <c r="D146" s="33">
        <v>0</v>
      </c>
      <c r="E146" s="24">
        <v>0</v>
      </c>
      <c r="F146" s="29">
        <f>D146*E146</f>
        <v>0</v>
      </c>
    </row>
    <row r="147" spans="1:6" x14ac:dyDescent="0.25">
      <c r="A147" s="10"/>
      <c r="B147" s="2"/>
      <c r="C147" s="2"/>
      <c r="D147" s="33">
        <v>0</v>
      </c>
      <c r="E147" s="24">
        <v>0</v>
      </c>
      <c r="F147" s="29">
        <f>D147*E147</f>
        <v>0</v>
      </c>
    </row>
    <row r="148" spans="1:6" x14ac:dyDescent="0.25">
      <c r="A148" s="10"/>
      <c r="B148" s="2"/>
      <c r="C148" s="2"/>
      <c r="D148" s="33"/>
      <c r="E148" s="24"/>
      <c r="F148" s="2"/>
    </row>
    <row r="149" spans="1:6" x14ac:dyDescent="0.25">
      <c r="A149" s="10"/>
      <c r="B149" s="2"/>
      <c r="C149" s="2"/>
      <c r="D149" s="2"/>
      <c r="E149" s="38" t="s">
        <v>39</v>
      </c>
      <c r="F149" s="29">
        <f>SUM(F14:F148)</f>
        <v>10188422.1</v>
      </c>
    </row>
    <row r="150" spans="1:6" x14ac:dyDescent="0.25">
      <c r="A150" s="10"/>
      <c r="B150" s="2"/>
      <c r="C150" s="2"/>
      <c r="D150" s="2"/>
      <c r="E150" s="24"/>
      <c r="F150" s="2"/>
    </row>
    <row r="151" spans="1:6" x14ac:dyDescent="0.25">
      <c r="A151" s="10"/>
      <c r="B151" s="2"/>
      <c r="C151" s="2"/>
      <c r="D151" s="2"/>
      <c r="E151" s="24"/>
      <c r="F151" s="2"/>
    </row>
    <row r="152" spans="1:6" x14ac:dyDescent="0.25">
      <c r="A152" s="10"/>
      <c r="B152" s="2"/>
      <c r="C152" s="2"/>
      <c r="D152" s="2"/>
      <c r="E152" s="24"/>
      <c r="F152" s="2"/>
    </row>
    <row r="153" spans="1:6" x14ac:dyDescent="0.25">
      <c r="A153" s="10">
        <v>12</v>
      </c>
      <c r="B153" s="34" t="s">
        <v>38</v>
      </c>
      <c r="C153" s="2" t="s">
        <v>36</v>
      </c>
      <c r="D153" s="33">
        <v>0</v>
      </c>
      <c r="E153" s="24">
        <v>1.845</v>
      </c>
      <c r="F153" s="29">
        <f>D153*E153</f>
        <v>0</v>
      </c>
    </row>
    <row r="154" spans="1:6" x14ac:dyDescent="0.25">
      <c r="A154" s="31"/>
      <c r="B154" s="37" t="s">
        <v>37</v>
      </c>
      <c r="C154" s="2" t="s">
        <v>36</v>
      </c>
      <c r="D154" s="33">
        <v>0</v>
      </c>
      <c r="E154" s="24">
        <v>3.0750000000000002</v>
      </c>
      <c r="F154" s="29">
        <f>D154*E154</f>
        <v>0</v>
      </c>
    </row>
    <row r="155" spans="1:6" x14ac:dyDescent="0.25">
      <c r="A155" s="31"/>
      <c r="B155" s="36"/>
      <c r="C155" s="2"/>
      <c r="D155" s="2"/>
      <c r="E155" s="24"/>
      <c r="F155" s="2"/>
    </row>
    <row r="156" spans="1:6" x14ac:dyDescent="0.25">
      <c r="A156" s="31"/>
      <c r="B156" s="2"/>
      <c r="C156" s="2"/>
      <c r="D156" s="2"/>
      <c r="E156" s="24"/>
      <c r="F156" s="2"/>
    </row>
    <row r="157" spans="1:6" x14ac:dyDescent="0.25">
      <c r="A157" s="31">
        <v>13</v>
      </c>
      <c r="B157" s="34" t="s">
        <v>35</v>
      </c>
      <c r="C157" s="2" t="s">
        <v>23</v>
      </c>
      <c r="D157" s="2">
        <v>1</v>
      </c>
      <c r="E157" s="32">
        <v>0.10109</v>
      </c>
      <c r="F157" s="29">
        <f>0.1*F149</f>
        <v>1018842.21</v>
      </c>
    </row>
    <row r="158" spans="1:6" x14ac:dyDescent="0.25">
      <c r="A158" s="31"/>
      <c r="B158" s="2"/>
      <c r="C158" s="2"/>
      <c r="D158" s="2"/>
      <c r="E158" s="24"/>
      <c r="F158" s="2"/>
    </row>
    <row r="159" spans="1:6" x14ac:dyDescent="0.25">
      <c r="A159" s="31"/>
      <c r="B159" s="2"/>
      <c r="C159" s="2"/>
      <c r="D159" s="2"/>
      <c r="E159" s="24"/>
      <c r="F159" s="2"/>
    </row>
    <row r="160" spans="1:6" ht="30" x14ac:dyDescent="0.25">
      <c r="A160" s="31">
        <v>14</v>
      </c>
      <c r="B160" s="35" t="s">
        <v>34</v>
      </c>
      <c r="C160" s="2" t="s">
        <v>23</v>
      </c>
      <c r="D160" s="33">
        <v>0</v>
      </c>
      <c r="E160" s="32">
        <v>0.10109</v>
      </c>
      <c r="F160" s="29">
        <f>(D160*F149)*0.1</f>
        <v>0</v>
      </c>
    </row>
    <row r="161" spans="1:6" x14ac:dyDescent="0.25">
      <c r="A161" s="31"/>
      <c r="B161" s="2"/>
      <c r="C161" s="2"/>
      <c r="D161" s="2"/>
      <c r="E161" s="24"/>
      <c r="F161" s="2"/>
    </row>
    <row r="162" spans="1:6" x14ac:dyDescent="0.25">
      <c r="A162" s="31"/>
      <c r="B162" s="2"/>
      <c r="C162" s="2"/>
      <c r="D162" s="2"/>
      <c r="E162" s="24"/>
      <c r="F162" s="2"/>
    </row>
    <row r="163" spans="1:6" x14ac:dyDescent="0.25">
      <c r="A163" s="31">
        <v>15</v>
      </c>
      <c r="B163" s="34" t="s">
        <v>33</v>
      </c>
      <c r="C163" s="2"/>
      <c r="D163" s="2"/>
      <c r="E163" s="24"/>
      <c r="F163" s="2"/>
    </row>
    <row r="164" spans="1:6" x14ac:dyDescent="0.25">
      <c r="A164" s="2"/>
      <c r="B164" s="2" t="s">
        <v>32</v>
      </c>
      <c r="C164" s="2" t="s">
        <v>26</v>
      </c>
      <c r="D164" s="33">
        <v>0</v>
      </c>
      <c r="E164" s="24">
        <v>49200</v>
      </c>
      <c r="F164" s="29">
        <f>D164*E164</f>
        <v>0</v>
      </c>
    </row>
    <row r="165" spans="1:6" x14ac:dyDescent="0.25">
      <c r="A165" s="2"/>
      <c r="B165" s="2" t="s">
        <v>31</v>
      </c>
      <c r="C165" s="2" t="s">
        <v>26</v>
      </c>
      <c r="D165" s="33">
        <v>0</v>
      </c>
      <c r="E165" s="24">
        <v>30750</v>
      </c>
      <c r="F165" s="29">
        <f>D165*E165</f>
        <v>0</v>
      </c>
    </row>
    <row r="166" spans="1:6" x14ac:dyDescent="0.25">
      <c r="A166" s="2"/>
      <c r="B166" s="2" t="s">
        <v>30</v>
      </c>
      <c r="C166" s="2" t="s">
        <v>26</v>
      </c>
      <c r="D166" s="33">
        <v>9</v>
      </c>
      <c r="E166" s="24">
        <v>18450</v>
      </c>
      <c r="F166" s="29">
        <f>D166*E166</f>
        <v>166050</v>
      </c>
    </row>
    <row r="167" spans="1:6" x14ac:dyDescent="0.25">
      <c r="A167" s="2"/>
      <c r="B167" s="2" t="s">
        <v>29</v>
      </c>
      <c r="C167" s="2" t="s">
        <v>26</v>
      </c>
      <c r="D167" s="33">
        <v>0</v>
      </c>
      <c r="E167" s="24">
        <v>6150</v>
      </c>
      <c r="F167" s="29">
        <f>D167*E167</f>
        <v>0</v>
      </c>
    </row>
    <row r="168" spans="1:6" x14ac:dyDescent="0.25">
      <c r="A168" s="2"/>
      <c r="B168" s="2" t="s">
        <v>28</v>
      </c>
      <c r="C168" s="2" t="s">
        <v>26</v>
      </c>
      <c r="D168" s="33">
        <v>0</v>
      </c>
      <c r="E168" s="24">
        <v>3690</v>
      </c>
      <c r="F168" s="29">
        <f>D168*E168</f>
        <v>0</v>
      </c>
    </row>
    <row r="169" spans="1:6" x14ac:dyDescent="0.25">
      <c r="A169" s="2"/>
      <c r="B169" s="2" t="s">
        <v>27</v>
      </c>
      <c r="C169" s="2" t="s">
        <v>26</v>
      </c>
      <c r="D169" s="33">
        <v>0</v>
      </c>
      <c r="E169" s="24">
        <v>1845</v>
      </c>
      <c r="F169" s="29">
        <f>D169*E169</f>
        <v>0</v>
      </c>
    </row>
    <row r="170" spans="1:6" x14ac:dyDescent="0.25">
      <c r="A170" s="31"/>
      <c r="B170" s="2"/>
      <c r="C170" s="2"/>
      <c r="D170" s="33"/>
      <c r="E170" s="32"/>
      <c r="F170" s="2"/>
    </row>
    <row r="171" spans="1:6" x14ac:dyDescent="0.25">
      <c r="A171" s="2"/>
      <c r="B171" s="2"/>
      <c r="C171" s="2"/>
      <c r="D171" s="2"/>
      <c r="E171" s="25" t="s">
        <v>25</v>
      </c>
      <c r="F171" s="29">
        <f>SUM(F149:F170)</f>
        <v>11373314.309999999</v>
      </c>
    </row>
    <row r="172" spans="1:6" x14ac:dyDescent="0.25">
      <c r="A172" s="31">
        <v>16</v>
      </c>
      <c r="B172" s="2" t="s">
        <v>24</v>
      </c>
      <c r="C172" s="2"/>
      <c r="D172" s="2"/>
      <c r="E172" s="30"/>
      <c r="F172" s="29"/>
    </row>
    <row r="173" spans="1:6" x14ac:dyDescent="0.25">
      <c r="A173" s="2"/>
      <c r="B173" s="2"/>
      <c r="C173" s="2" t="s">
        <v>23</v>
      </c>
      <c r="D173" s="2">
        <v>1</v>
      </c>
      <c r="E173" s="28">
        <v>0.1</v>
      </c>
      <c r="F173" s="27">
        <f>(E173*F171)*D173</f>
        <v>1137331.4309999999</v>
      </c>
    </row>
    <row r="174" spans="1:6" x14ac:dyDescent="0.25">
      <c r="A174" s="2"/>
      <c r="B174" s="2"/>
      <c r="C174" s="2"/>
      <c r="D174" s="2"/>
      <c r="E174" s="25" t="s">
        <v>22</v>
      </c>
      <c r="F174" s="26">
        <f>SUM(F171,F173)</f>
        <v>12510645.740999999</v>
      </c>
    </row>
    <row r="175" spans="1:6" x14ac:dyDescent="0.25">
      <c r="A175" s="2"/>
      <c r="B175" s="2"/>
      <c r="C175" s="2"/>
      <c r="D175" s="2"/>
      <c r="E175" s="24"/>
      <c r="F175" s="2"/>
    </row>
    <row r="176" spans="1:6" x14ac:dyDescent="0.25">
      <c r="A176" s="2"/>
      <c r="B176" s="2"/>
      <c r="C176" s="2"/>
      <c r="D176" s="2"/>
      <c r="E176" s="24"/>
      <c r="F176" s="2"/>
    </row>
    <row r="177" spans="1:6" x14ac:dyDescent="0.25">
      <c r="A177" s="2"/>
      <c r="B177" s="2"/>
      <c r="C177" s="2"/>
      <c r="D177" s="2"/>
      <c r="E177" s="25"/>
      <c r="F177" s="2"/>
    </row>
    <row r="178" spans="1:6" x14ac:dyDescent="0.25">
      <c r="A178" s="2"/>
      <c r="B178" s="2"/>
      <c r="C178" s="2"/>
      <c r="D178" s="2"/>
      <c r="E178" s="24"/>
      <c r="F178" s="2"/>
    </row>
    <row r="179" spans="1:6" x14ac:dyDescent="0.25">
      <c r="A179" s="2"/>
      <c r="B179" s="2"/>
      <c r="C179" s="2"/>
      <c r="D179" s="2"/>
      <c r="E179" s="24"/>
      <c r="F179" s="2"/>
    </row>
  </sheetData>
  <mergeCells count="1">
    <mergeCell ref="B38:F38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C6" sqref="C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 x14ac:dyDescent="0.25">
      <c r="B4" s="12" t="s">
        <v>19</v>
      </c>
      <c r="C4" s="12" t="s">
        <v>6</v>
      </c>
      <c r="D4" s="12"/>
      <c r="E4" s="12"/>
      <c r="F4" s="12"/>
      <c r="G4" s="12"/>
      <c r="H4" s="13" t="s">
        <v>5</v>
      </c>
    </row>
    <row r="5" spans="2:8" x14ac:dyDescent="0.25">
      <c r="B5" s="12"/>
      <c r="C5" s="11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14"/>
    </row>
    <row r="6" spans="2:8" x14ac:dyDescent="0.2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25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25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25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25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25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2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25">
      <c r="B13" s="18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7">
        <f t="shared" si="2"/>
        <v>0</v>
      </c>
    </row>
    <row r="14" spans="2:8" x14ac:dyDescent="0.25">
      <c r="B14" s="19"/>
      <c r="C14" s="15">
        <f>SUM(C13:G13)</f>
        <v>0</v>
      </c>
      <c r="D14" s="16"/>
      <c r="E14" s="16"/>
      <c r="F14" s="16"/>
      <c r="G14" s="16"/>
      <c r="H14" s="17"/>
    </row>
    <row r="15" spans="2:8" ht="15" customHeight="1" x14ac:dyDescent="0.25">
      <c r="B15" s="6" t="s">
        <v>20</v>
      </c>
      <c r="C15" s="20"/>
      <c r="D15" s="21"/>
      <c r="E15" s="21"/>
      <c r="F15" s="21"/>
      <c r="G15" s="21"/>
      <c r="H15" s="22"/>
    </row>
    <row r="16" spans="2:8" x14ac:dyDescent="0.25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25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25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25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25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25">
      <c r="B21" s="2"/>
      <c r="C21" s="3"/>
      <c r="D21" s="3"/>
      <c r="E21" s="3"/>
      <c r="F21" s="3"/>
      <c r="G21" s="3"/>
      <c r="H21" s="5"/>
    </row>
    <row r="22" spans="2:8" x14ac:dyDescent="0.25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8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7">
        <f t="shared" si="3"/>
        <v>0</v>
      </c>
    </row>
    <row r="24" spans="2:8" x14ac:dyDescent="0.25">
      <c r="B24" s="19"/>
      <c r="C24" s="15">
        <f>SUM(C23:G23)</f>
        <v>0</v>
      </c>
      <c r="D24" s="16"/>
      <c r="E24" s="16"/>
      <c r="F24" s="16"/>
      <c r="G24" s="16"/>
      <c r="H24" s="17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Project Budget - Major Invest</vt:lpstr>
      <vt:lpstr>Project Budget - Other Invest</vt:lpstr>
      <vt:lpstr>ACTUAL COSTS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Jim Webb</cp:lastModifiedBy>
  <dcterms:created xsi:type="dcterms:W3CDTF">2014-09-17T12:05:47Z</dcterms:created>
  <dcterms:modified xsi:type="dcterms:W3CDTF">2015-01-12T22:40:16Z</dcterms:modified>
</cp:coreProperties>
</file>