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80" windowWidth="20730" windowHeight="11760"/>
  </bookViews>
  <sheets>
    <sheet name="bw8north" sheetId="1" r:id="rId1"/>
  </sheets>
  <definedNames>
    <definedName name="_xlnm.Print_Area" localSheetId="0">bw8north!$A$1:$H$43</definedName>
  </definedNames>
  <calcPr calcId="145621"/>
</workbook>
</file>

<file path=xl/calcChain.xml><?xml version="1.0" encoding="utf-8"?>
<calcChain xmlns="http://schemas.openxmlformats.org/spreadsheetml/2006/main">
  <c r="H37" i="1"/>
  <c r="H38" s="1"/>
  <c r="H36"/>
  <c r="H35"/>
  <c r="H40"/>
  <c r="H10" l="1"/>
  <c r="H11"/>
  <c r="H14"/>
  <c r="H15"/>
  <c r="H16"/>
  <c r="H17"/>
  <c r="H18"/>
  <c r="H19"/>
  <c r="H20"/>
  <c r="H21"/>
  <c r="H22"/>
  <c r="H23"/>
  <c r="H24"/>
  <c r="H25"/>
  <c r="H34"/>
  <c r="F26" l="1"/>
  <c r="H26" s="1"/>
  <c r="F27"/>
  <c r="F9"/>
  <c r="H9" s="1"/>
  <c r="F12"/>
  <c r="H12" s="1"/>
  <c r="F7"/>
  <c r="F29" l="1"/>
  <c r="H29" s="1"/>
  <c r="H27"/>
  <c r="F28"/>
  <c r="H28" s="1"/>
  <c r="F30"/>
  <c r="H30" s="1"/>
  <c r="F32"/>
  <c r="H32" s="1"/>
  <c r="F33"/>
  <c r="H33" s="1"/>
  <c r="F31"/>
  <c r="H31" s="1"/>
  <c r="F13"/>
  <c r="H13" s="1"/>
  <c r="H39" s="1"/>
  <c r="H8"/>
  <c r="H7"/>
  <c r="H41" l="1"/>
  <c r="H42" l="1"/>
  <c r="H43" s="1"/>
</calcChain>
</file>

<file path=xl/sharedStrings.xml><?xml version="1.0" encoding="utf-8"?>
<sst xmlns="http://schemas.openxmlformats.org/spreadsheetml/2006/main" count="97" uniqueCount="66">
  <si>
    <t>Preliminary Estimate - MAP-21 Program Call</t>
  </si>
  <si>
    <t>HIGHWAY</t>
  </si>
  <si>
    <t>W. SAM HOUSTON PKWY N. ( BW 8 )</t>
  </si>
  <si>
    <t>DATE</t>
  </si>
  <si>
    <t>DESCRIPTION</t>
  </si>
  <si>
    <t>CONSTRUCT 8-FOOT WIDE SHARED-USE PATH</t>
  </si>
  <si>
    <t>FROM</t>
  </si>
  <si>
    <t>MEMORIAL DRIVE</t>
  </si>
  <si>
    <t>LENGTH</t>
  </si>
  <si>
    <t>FEET</t>
  </si>
  <si>
    <t>TO</t>
  </si>
  <si>
    <t>Item No.</t>
  </si>
  <si>
    <t>Desc Code</t>
  </si>
  <si>
    <t>Description</t>
  </si>
  <si>
    <t>Unit</t>
  </si>
  <si>
    <t>Qty</t>
  </si>
  <si>
    <t>Unit Price</t>
  </si>
  <si>
    <t>Total Price</t>
  </si>
  <si>
    <t>REMOVING CONC (SIDEWALKS)</t>
  </si>
  <si>
    <t>SY</t>
  </si>
  <si>
    <t>REMOVING CONC (DRIVEWAYS)</t>
  </si>
  <si>
    <t>BLOCK SODDING</t>
  </si>
  <si>
    <t>BARRICADES, SIGNS AND TRAFFIC HANDLING</t>
  </si>
  <si>
    <t>MO</t>
  </si>
  <si>
    <t>DRIVEWAYS (CONC)</t>
  </si>
  <si>
    <t>CURB RAMPS (TY 1)</t>
  </si>
  <si>
    <t>EA</t>
  </si>
  <si>
    <t>REFL PAV MRK TY I (W) 12" (SLD) (100 MIL)</t>
  </si>
  <si>
    <t>LF</t>
  </si>
  <si>
    <t>PAV SURF PREP FOR MRK (12")</t>
  </si>
  <si>
    <t>SUBTOTAL</t>
  </si>
  <si>
    <t>TOTAL</t>
  </si>
  <si>
    <t>BRIAR HILL DRIVE</t>
  </si>
  <si>
    <t>REFL PAV MRK TY I (W) 24" (SLD) (100 MIL)</t>
  </si>
  <si>
    <t>PAV SURF PREP FOR MRK (24")</t>
  </si>
  <si>
    <t>PAVEMENT SEALER 12"</t>
  </si>
  <si>
    <t>PAVEMENT SEALER 24"</t>
  </si>
  <si>
    <t>CONTINGENCY</t>
  </si>
  <si>
    <t>RELOCATE SM RD SN SUP &amp; AM TY 10BWG</t>
  </si>
  <si>
    <t>ELIM EXT PAV MRK &amp; MRKS (12")</t>
  </si>
  <si>
    <t>ELIM EXT PAV MRK &amp; MRKS (24")</t>
  </si>
  <si>
    <t>BIODEG EROSN CONT LOGS (INSTL) (8")</t>
  </si>
  <si>
    <t>BIODEG EROSN CONT LOGS (REMOVE)</t>
  </si>
  <si>
    <t>* 2014 Item Number and Description Code Not Assigned, 2004 Numbers Shown</t>
  </si>
  <si>
    <t>Estimate uses 2014 TxDOT Specifications, except as noted</t>
  </si>
  <si>
    <t>CONC SIDEWALKS (6")</t>
  </si>
  <si>
    <t>MOBILIZATION</t>
  </si>
  <si>
    <t>LS</t>
  </si>
  <si>
    <t>RELOCATE RD IL ASM (U/P)</t>
  </si>
  <si>
    <t xml:space="preserve">REMOVE RD IL ASM (U/P)  </t>
  </si>
  <si>
    <t xml:space="preserve">CONDT (PVC) (SCH 80) (2")   </t>
  </si>
  <si>
    <t>ELEC CONDR (NO.12) INSULATED</t>
  </si>
  <si>
    <t xml:space="preserve">ELEC CONDR (NO.6) BARE </t>
  </si>
  <si>
    <t>GROUND BOX TY D (162922)W/APRON</t>
  </si>
  <si>
    <t>ELC SRV TY A 240/480 100(SS)SS(E)GC(U)</t>
  </si>
  <si>
    <t xml:space="preserve">REMOVE ELECTRICAL SERVICES  </t>
  </si>
  <si>
    <t>IN SM RD SN SUP&amp;AM TY10BWG(1)SA(P)</t>
  </si>
  <si>
    <t xml:space="preserve">REMOVE SM RD SN SUP&amp;AM </t>
  </si>
  <si>
    <t>TREE REMOVAL (12" - 18" DIA)</t>
  </si>
  <si>
    <t>5969*</t>
  </si>
  <si>
    <t>2098*</t>
  </si>
  <si>
    <t>ADJUST EXISTING VALVE BOX</t>
  </si>
  <si>
    <t>2085*</t>
  </si>
  <si>
    <t>FIRE HYDRANT</t>
  </si>
  <si>
    <t>2089*</t>
  </si>
  <si>
    <t>REMOVING FIRE HYDRANT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</si>
</sst>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&quot;$&quot;#,##0.00"/>
    <numFmt numFmtId="166" formatCode="&quot;$&quot;#,##0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165" fontId="0" fillId="0" borderId="18" xfId="0" applyNumberFormat="1" applyFont="1" applyBorder="1" applyAlignment="1">
      <alignment horizontal="center" vertical="center"/>
    </xf>
    <xf numFmtId="165" fontId="0" fillId="0" borderId="19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165" fontId="0" fillId="0" borderId="25" xfId="0" applyNumberFormat="1" applyFont="1" applyBorder="1" applyAlignment="1">
      <alignment horizontal="center" vertical="center"/>
    </xf>
    <xf numFmtId="165" fontId="0" fillId="0" borderId="26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165" fontId="0" fillId="0" borderId="28" xfId="0" applyNumberFormat="1" applyFont="1" applyBorder="1" applyAlignment="1">
      <alignment horizontal="center" vertical="center"/>
    </xf>
    <xf numFmtId="9" fontId="0" fillId="0" borderId="28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5" fontId="2" fillId="0" borderId="35" xfId="0" applyNumberFormat="1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40" xfId="0" applyFont="1" applyBorder="1" applyAlignment="1">
      <alignment horizontal="right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workbookViewId="0">
      <selection activeCell="K11" sqref="K11"/>
    </sheetView>
  </sheetViews>
  <sheetFormatPr defaultRowHeight="15"/>
  <cols>
    <col min="1" max="1" width="9.5703125" style="1" bestFit="1" customWidth="1"/>
    <col min="2" max="3" width="8.7109375" style="1" customWidth="1"/>
    <col min="4" max="4" width="41.140625" style="1" bestFit="1" customWidth="1"/>
    <col min="5" max="5" width="8.7109375" style="1" customWidth="1"/>
    <col min="6" max="6" width="10.140625" style="19" bestFit="1" customWidth="1"/>
    <col min="7" max="7" width="12.140625" style="1" bestFit="1" customWidth="1"/>
    <col min="8" max="8" width="11.140625" style="1" bestFit="1" customWidth="1"/>
    <col min="9" max="9" width="9.140625" style="1"/>
    <col min="10" max="18" width="9.140625" style="2"/>
    <col min="19" max="16384" width="9.140625" style="1"/>
  </cols>
  <sheetData>
    <row r="1" spans="1:18" ht="30" customHeight="1">
      <c r="A1" s="54" t="s">
        <v>0</v>
      </c>
      <c r="B1" s="55"/>
      <c r="C1" s="55"/>
      <c r="D1" s="55"/>
      <c r="E1" s="55"/>
      <c r="F1" s="55"/>
      <c r="G1" s="55"/>
      <c r="H1" s="56"/>
    </row>
    <row r="2" spans="1:18" ht="30" customHeight="1">
      <c r="A2" s="57" t="s">
        <v>1</v>
      </c>
      <c r="B2" s="58"/>
      <c r="C2" s="58" t="s">
        <v>2</v>
      </c>
      <c r="D2" s="58"/>
      <c r="E2" s="58"/>
      <c r="F2" s="58" t="s">
        <v>3</v>
      </c>
      <c r="G2" s="59">
        <v>42013</v>
      </c>
      <c r="H2" s="60"/>
    </row>
    <row r="3" spans="1:18" ht="30" customHeight="1">
      <c r="A3" s="57" t="s">
        <v>4</v>
      </c>
      <c r="B3" s="58"/>
      <c r="C3" s="58" t="s">
        <v>5</v>
      </c>
      <c r="D3" s="58"/>
      <c r="E3" s="58"/>
      <c r="F3" s="58"/>
      <c r="G3" s="59"/>
      <c r="H3" s="60"/>
      <c r="J3" s="1"/>
      <c r="K3" s="1"/>
      <c r="L3" s="1"/>
      <c r="M3" s="1"/>
      <c r="N3" s="1"/>
      <c r="O3" s="1"/>
      <c r="P3" s="1"/>
      <c r="Q3" s="1"/>
      <c r="R3" s="1"/>
    </row>
    <row r="4" spans="1:18" ht="30" customHeight="1">
      <c r="A4" s="3" t="s">
        <v>6</v>
      </c>
      <c r="B4" s="58" t="s">
        <v>7</v>
      </c>
      <c r="C4" s="58"/>
      <c r="D4" s="58"/>
      <c r="E4" s="58"/>
      <c r="F4" s="58" t="s">
        <v>8</v>
      </c>
      <c r="G4" s="65">
        <v>4250</v>
      </c>
      <c r="H4" s="60" t="s">
        <v>9</v>
      </c>
    </row>
    <row r="5" spans="1:18" ht="30" customHeight="1" thickBot="1">
      <c r="A5" s="4" t="s">
        <v>10</v>
      </c>
      <c r="B5" s="64" t="s">
        <v>32</v>
      </c>
      <c r="C5" s="64"/>
      <c r="D5" s="64"/>
      <c r="E5" s="64"/>
      <c r="F5" s="64"/>
      <c r="G5" s="66"/>
      <c r="H5" s="67"/>
    </row>
    <row r="6" spans="1:18" ht="31.5" thickTop="1" thickBot="1">
      <c r="A6" s="24" t="s">
        <v>11</v>
      </c>
      <c r="B6" s="25" t="s">
        <v>12</v>
      </c>
      <c r="C6" s="68" t="s">
        <v>13</v>
      </c>
      <c r="D6" s="69"/>
      <c r="E6" s="26" t="s">
        <v>14</v>
      </c>
      <c r="F6" s="27" t="s">
        <v>15</v>
      </c>
      <c r="G6" s="25" t="s">
        <v>16</v>
      </c>
      <c r="H6" s="28" t="s">
        <v>17</v>
      </c>
      <c r="J6" s="1"/>
      <c r="K6" s="1"/>
      <c r="L6" s="1"/>
      <c r="M6" s="1"/>
      <c r="N6" s="1"/>
      <c r="O6" s="1"/>
      <c r="P6" s="1"/>
      <c r="Q6" s="1"/>
      <c r="R6" s="1"/>
    </row>
    <row r="7" spans="1:18" ht="18" customHeight="1" thickTop="1">
      <c r="A7" s="5">
        <v>104</v>
      </c>
      <c r="B7" s="6">
        <v>6015</v>
      </c>
      <c r="C7" s="41" t="s">
        <v>18</v>
      </c>
      <c r="D7" s="41"/>
      <c r="E7" s="6" t="s">
        <v>19</v>
      </c>
      <c r="F7" s="7">
        <f>5*G4/9</f>
        <v>2361.1111111111113</v>
      </c>
      <c r="G7" s="8">
        <v>15</v>
      </c>
      <c r="H7" s="9">
        <f t="shared" ref="H7" si="0">F7*G7</f>
        <v>35416.666666666672</v>
      </c>
      <c r="J7" s="1"/>
      <c r="K7" s="1"/>
      <c r="L7" s="1"/>
      <c r="M7" s="1"/>
      <c r="N7" s="1"/>
      <c r="O7" s="1"/>
      <c r="P7" s="1"/>
      <c r="Q7" s="1"/>
      <c r="R7" s="1"/>
    </row>
    <row r="8" spans="1:18" ht="18" customHeight="1">
      <c r="A8" s="10">
        <v>104</v>
      </c>
      <c r="B8" s="11">
        <v>6017</v>
      </c>
      <c r="C8" s="36" t="s">
        <v>20</v>
      </c>
      <c r="D8" s="37"/>
      <c r="E8" s="11" t="s">
        <v>19</v>
      </c>
      <c r="F8" s="12">
        <v>280</v>
      </c>
      <c r="G8" s="13">
        <v>15</v>
      </c>
      <c r="H8" s="14">
        <f>F8*G8</f>
        <v>4200</v>
      </c>
      <c r="J8" s="1"/>
      <c r="K8" s="1"/>
      <c r="L8" s="1"/>
      <c r="M8" s="1"/>
      <c r="N8" s="1"/>
      <c r="O8" s="1"/>
      <c r="P8" s="1"/>
      <c r="Q8" s="1"/>
      <c r="R8" s="1"/>
    </row>
    <row r="9" spans="1:18" ht="18" customHeight="1">
      <c r="A9" s="10">
        <v>162</v>
      </c>
      <c r="B9" s="11">
        <v>6002</v>
      </c>
      <c r="C9" s="36" t="s">
        <v>21</v>
      </c>
      <c r="D9" s="37"/>
      <c r="E9" s="11" t="s">
        <v>19</v>
      </c>
      <c r="F9" s="12">
        <f>3*G4/9</f>
        <v>1416.6666666666667</v>
      </c>
      <c r="G9" s="13">
        <v>2.5</v>
      </c>
      <c r="H9" s="14">
        <f t="shared" ref="H9:H37" si="1">F9*G9</f>
        <v>3541.666666666667</v>
      </c>
      <c r="J9" s="1"/>
      <c r="K9" s="1"/>
      <c r="L9" s="1"/>
      <c r="M9" s="1"/>
      <c r="N9" s="1"/>
      <c r="O9" s="1"/>
      <c r="P9" s="1"/>
      <c r="Q9" s="1"/>
      <c r="R9" s="1"/>
    </row>
    <row r="10" spans="1:18" ht="18" customHeight="1">
      <c r="A10" s="3">
        <v>506</v>
      </c>
      <c r="B10" s="15">
        <v>6040</v>
      </c>
      <c r="C10" s="38" t="s">
        <v>41</v>
      </c>
      <c r="D10" s="38"/>
      <c r="E10" s="15" t="s">
        <v>28</v>
      </c>
      <c r="F10" s="16">
        <v>300</v>
      </c>
      <c r="G10" s="17">
        <v>5</v>
      </c>
      <c r="H10" s="14">
        <f t="shared" si="1"/>
        <v>1500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>
      <c r="A11" s="3">
        <v>506</v>
      </c>
      <c r="B11" s="15">
        <v>6043</v>
      </c>
      <c r="C11" s="38" t="s">
        <v>42</v>
      </c>
      <c r="D11" s="38"/>
      <c r="E11" s="15" t="s">
        <v>28</v>
      </c>
      <c r="F11" s="16">
        <v>300</v>
      </c>
      <c r="G11" s="17">
        <v>2</v>
      </c>
      <c r="H11" s="14">
        <f t="shared" si="1"/>
        <v>600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ht="18" customHeight="1">
      <c r="A12" s="3">
        <v>530</v>
      </c>
      <c r="B12" s="15">
        <v>6004</v>
      </c>
      <c r="C12" s="36" t="s">
        <v>24</v>
      </c>
      <c r="D12" s="37"/>
      <c r="E12" s="15" t="s">
        <v>19</v>
      </c>
      <c r="F12" s="16">
        <f>F8</f>
        <v>280</v>
      </c>
      <c r="G12" s="17">
        <v>100</v>
      </c>
      <c r="H12" s="14">
        <f t="shared" si="1"/>
        <v>28000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ht="18" customHeight="1">
      <c r="A13" s="3">
        <v>531</v>
      </c>
      <c r="B13" s="15">
        <v>6003</v>
      </c>
      <c r="C13" s="38" t="s">
        <v>45</v>
      </c>
      <c r="D13" s="38"/>
      <c r="E13" s="15" t="s">
        <v>19</v>
      </c>
      <c r="F13" s="16">
        <f>8*G4/9</f>
        <v>3777.7777777777778</v>
      </c>
      <c r="G13" s="17">
        <v>60</v>
      </c>
      <c r="H13" s="14">
        <f t="shared" si="1"/>
        <v>226666.66666666666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ht="18" customHeight="1">
      <c r="A14" s="3">
        <v>531</v>
      </c>
      <c r="B14" s="15">
        <v>6004</v>
      </c>
      <c r="C14" s="38" t="s">
        <v>25</v>
      </c>
      <c r="D14" s="38"/>
      <c r="E14" s="15" t="s">
        <v>26</v>
      </c>
      <c r="F14" s="16">
        <v>14</v>
      </c>
      <c r="G14" s="17">
        <v>1750</v>
      </c>
      <c r="H14" s="14">
        <f t="shared" si="1"/>
        <v>24500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ht="18" customHeight="1">
      <c r="A15" s="3">
        <v>610</v>
      </c>
      <c r="B15" s="15">
        <v>6005</v>
      </c>
      <c r="C15" s="36" t="s">
        <v>48</v>
      </c>
      <c r="D15" s="37"/>
      <c r="E15" s="15" t="s">
        <v>26</v>
      </c>
      <c r="F15" s="16">
        <v>4</v>
      </c>
      <c r="G15" s="17">
        <v>750</v>
      </c>
      <c r="H15" s="14">
        <f t="shared" si="1"/>
        <v>3000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 ht="18" customHeight="1">
      <c r="A16" s="23">
        <v>610</v>
      </c>
      <c r="B16" s="22">
        <v>6010</v>
      </c>
      <c r="C16" s="36" t="s">
        <v>49</v>
      </c>
      <c r="D16" s="37"/>
      <c r="E16" s="22" t="s">
        <v>26</v>
      </c>
      <c r="F16" s="16">
        <v>2</v>
      </c>
      <c r="G16" s="17">
        <v>750</v>
      </c>
      <c r="H16" s="14">
        <f t="shared" si="1"/>
        <v>1500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ht="18" customHeight="1">
      <c r="A17" s="23">
        <v>618</v>
      </c>
      <c r="B17" s="22">
        <v>6046</v>
      </c>
      <c r="C17" s="20" t="s">
        <v>50</v>
      </c>
      <c r="D17" s="21"/>
      <c r="E17" s="22" t="s">
        <v>28</v>
      </c>
      <c r="F17" s="16">
        <v>600</v>
      </c>
      <c r="G17" s="17">
        <v>14</v>
      </c>
      <c r="H17" s="14">
        <f t="shared" si="1"/>
        <v>8400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ht="18" customHeight="1">
      <c r="A18" s="23">
        <v>620</v>
      </c>
      <c r="B18" s="22">
        <v>6004</v>
      </c>
      <c r="C18" s="20" t="s">
        <v>51</v>
      </c>
      <c r="D18" s="21"/>
      <c r="E18" s="22" t="s">
        <v>28</v>
      </c>
      <c r="F18" s="16">
        <v>600</v>
      </c>
      <c r="G18" s="17">
        <v>1</v>
      </c>
      <c r="H18" s="14">
        <f t="shared" si="1"/>
        <v>600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 ht="18" customHeight="1">
      <c r="A19" s="23">
        <v>620</v>
      </c>
      <c r="B19" s="22">
        <v>6009</v>
      </c>
      <c r="C19" s="20" t="s">
        <v>52</v>
      </c>
      <c r="D19" s="21"/>
      <c r="E19" s="22" t="s">
        <v>28</v>
      </c>
      <c r="F19" s="16">
        <v>600</v>
      </c>
      <c r="G19" s="17">
        <v>1</v>
      </c>
      <c r="H19" s="14">
        <f t="shared" si="1"/>
        <v>600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ht="18" customHeight="1">
      <c r="A20" s="23">
        <v>624</v>
      </c>
      <c r="B20" s="22">
        <v>6010</v>
      </c>
      <c r="C20" s="20" t="s">
        <v>53</v>
      </c>
      <c r="D20" s="21"/>
      <c r="E20" s="22" t="s">
        <v>26</v>
      </c>
      <c r="F20" s="16">
        <v>4</v>
      </c>
      <c r="G20" s="17">
        <v>900</v>
      </c>
      <c r="H20" s="14">
        <f t="shared" si="1"/>
        <v>3600</v>
      </c>
      <c r="J20" s="1"/>
      <c r="K20" s="1"/>
      <c r="L20" s="1"/>
      <c r="M20" s="1"/>
      <c r="N20" s="1"/>
      <c r="O20" s="1"/>
      <c r="P20" s="1"/>
      <c r="Q20" s="1"/>
      <c r="R20" s="1"/>
    </row>
    <row r="21" spans="1:18" ht="18" customHeight="1">
      <c r="A21" s="23">
        <v>628</v>
      </c>
      <c r="B21" s="22">
        <v>6002</v>
      </c>
      <c r="C21" s="20" t="s">
        <v>55</v>
      </c>
      <c r="D21" s="21"/>
      <c r="E21" s="22" t="s">
        <v>26</v>
      </c>
      <c r="F21" s="16">
        <v>4</v>
      </c>
      <c r="G21" s="17">
        <v>750</v>
      </c>
      <c r="H21" s="14">
        <f t="shared" si="1"/>
        <v>3000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18" customHeight="1">
      <c r="A22" s="23">
        <v>628</v>
      </c>
      <c r="B22" s="22">
        <v>6083</v>
      </c>
      <c r="C22" s="36" t="s">
        <v>54</v>
      </c>
      <c r="D22" s="37"/>
      <c r="E22" s="22" t="s">
        <v>26</v>
      </c>
      <c r="F22" s="16">
        <v>4</v>
      </c>
      <c r="G22" s="17">
        <v>4250</v>
      </c>
      <c r="H22" s="14">
        <f t="shared" si="1"/>
        <v>17000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>
      <c r="A23" s="23">
        <v>644</v>
      </c>
      <c r="B23" s="22">
        <v>6001</v>
      </c>
      <c r="C23" s="20" t="s">
        <v>56</v>
      </c>
      <c r="D23" s="21"/>
      <c r="E23" s="22" t="s">
        <v>26</v>
      </c>
      <c r="F23" s="16">
        <v>5</v>
      </c>
      <c r="G23" s="17">
        <v>375</v>
      </c>
      <c r="H23" s="14">
        <f t="shared" si="1"/>
        <v>1875</v>
      </c>
      <c r="J23" s="1"/>
      <c r="K23" s="1"/>
      <c r="L23" s="1"/>
      <c r="M23" s="1"/>
      <c r="N23" s="1"/>
      <c r="O23" s="1"/>
      <c r="P23" s="1"/>
      <c r="Q23" s="1"/>
      <c r="R23" s="1"/>
    </row>
    <row r="24" spans="1:18" ht="18" customHeight="1">
      <c r="A24" s="3">
        <v>644</v>
      </c>
      <c r="B24" s="15">
        <v>6068</v>
      </c>
      <c r="C24" s="39" t="s">
        <v>38</v>
      </c>
      <c r="D24" s="40"/>
      <c r="E24" s="15" t="s">
        <v>26</v>
      </c>
      <c r="F24" s="16">
        <v>15</v>
      </c>
      <c r="G24" s="17">
        <v>375</v>
      </c>
      <c r="H24" s="14">
        <f t="shared" si="1"/>
        <v>5625</v>
      </c>
      <c r="J24" s="1"/>
      <c r="K24" s="1"/>
      <c r="L24" s="1"/>
      <c r="M24" s="1"/>
      <c r="N24" s="1"/>
      <c r="O24" s="1"/>
      <c r="P24" s="1"/>
      <c r="Q24" s="1"/>
      <c r="R24" s="1"/>
    </row>
    <row r="25" spans="1:18" ht="18" customHeight="1">
      <c r="A25" s="23">
        <v>644</v>
      </c>
      <c r="B25" s="22">
        <v>6076</v>
      </c>
      <c r="C25" s="20" t="s">
        <v>57</v>
      </c>
      <c r="D25" s="21"/>
      <c r="E25" s="22" t="s">
        <v>26</v>
      </c>
      <c r="F25" s="16">
        <v>5</v>
      </c>
      <c r="G25" s="17">
        <v>125</v>
      </c>
      <c r="H25" s="14">
        <f t="shared" si="1"/>
        <v>625</v>
      </c>
      <c r="J25" s="1"/>
      <c r="K25" s="1"/>
      <c r="L25" s="1"/>
      <c r="M25" s="1"/>
      <c r="N25" s="1"/>
      <c r="O25" s="1"/>
      <c r="P25" s="1"/>
      <c r="Q25" s="1"/>
      <c r="R25" s="1"/>
    </row>
    <row r="26" spans="1:18" ht="18" customHeight="1">
      <c r="A26" s="3">
        <v>666</v>
      </c>
      <c r="B26" s="15">
        <v>6042</v>
      </c>
      <c r="C26" s="38" t="s">
        <v>27</v>
      </c>
      <c r="D26" s="38"/>
      <c r="E26" s="15" t="s">
        <v>28</v>
      </c>
      <c r="F26" s="16">
        <f>2*(25+25+25+75+50+35+50+50)</f>
        <v>670</v>
      </c>
      <c r="G26" s="17">
        <v>2.5</v>
      </c>
      <c r="H26" s="14">
        <f t="shared" si="1"/>
        <v>1675</v>
      </c>
      <c r="J26" s="1"/>
      <c r="K26" s="1"/>
      <c r="L26" s="1"/>
      <c r="M26" s="1"/>
      <c r="N26" s="1"/>
      <c r="O26" s="1"/>
      <c r="P26" s="1"/>
      <c r="Q26" s="1"/>
      <c r="R26" s="1"/>
    </row>
    <row r="27" spans="1:18" ht="18" customHeight="1">
      <c r="A27" s="3">
        <v>666</v>
      </c>
      <c r="B27" s="15">
        <v>6048</v>
      </c>
      <c r="C27" s="38" t="s">
        <v>33</v>
      </c>
      <c r="D27" s="38"/>
      <c r="E27" s="15" t="s">
        <v>28</v>
      </c>
      <c r="F27" s="16">
        <f>F26/4</f>
        <v>167.5</v>
      </c>
      <c r="G27" s="17">
        <v>5</v>
      </c>
      <c r="H27" s="14">
        <f t="shared" si="1"/>
        <v>837.5</v>
      </c>
      <c r="J27" s="1"/>
      <c r="K27" s="1"/>
      <c r="L27" s="1"/>
      <c r="M27" s="1"/>
      <c r="N27" s="1"/>
      <c r="O27" s="1"/>
      <c r="P27" s="1"/>
      <c r="Q27" s="1"/>
      <c r="R27" s="1"/>
    </row>
    <row r="28" spans="1:18" ht="18" customHeight="1">
      <c r="A28" s="3">
        <v>666</v>
      </c>
      <c r="B28" s="15">
        <v>6228</v>
      </c>
      <c r="C28" s="36" t="s">
        <v>35</v>
      </c>
      <c r="D28" s="37"/>
      <c r="E28" s="15" t="s">
        <v>28</v>
      </c>
      <c r="F28" s="16">
        <f>F26</f>
        <v>670</v>
      </c>
      <c r="G28" s="17">
        <v>0.5</v>
      </c>
      <c r="H28" s="14">
        <f t="shared" si="1"/>
        <v>335</v>
      </c>
      <c r="J28" s="1"/>
      <c r="K28" s="1"/>
      <c r="L28" s="1"/>
      <c r="M28" s="1"/>
      <c r="N28" s="1"/>
      <c r="O28" s="1"/>
      <c r="P28" s="1"/>
      <c r="Q28" s="1"/>
      <c r="R28" s="1"/>
    </row>
    <row r="29" spans="1:18" ht="18" customHeight="1">
      <c r="A29" s="3">
        <v>666</v>
      </c>
      <c r="B29" s="15">
        <v>6230</v>
      </c>
      <c r="C29" s="36" t="s">
        <v>36</v>
      </c>
      <c r="D29" s="37"/>
      <c r="E29" s="15" t="s">
        <v>28</v>
      </c>
      <c r="F29" s="16">
        <f>F27</f>
        <v>167.5</v>
      </c>
      <c r="G29" s="17">
        <v>1</v>
      </c>
      <c r="H29" s="14">
        <f t="shared" si="1"/>
        <v>167.5</v>
      </c>
      <c r="J29" s="1"/>
      <c r="K29" s="1"/>
      <c r="L29" s="1"/>
      <c r="M29" s="1"/>
      <c r="N29" s="1"/>
      <c r="O29" s="1"/>
      <c r="P29" s="1"/>
      <c r="Q29" s="1"/>
      <c r="R29" s="1"/>
    </row>
    <row r="30" spans="1:18" ht="18" customHeight="1">
      <c r="A30" s="3">
        <v>677</v>
      </c>
      <c r="B30" s="15">
        <v>6005</v>
      </c>
      <c r="C30" s="36" t="s">
        <v>39</v>
      </c>
      <c r="D30" s="37"/>
      <c r="E30" s="15" t="s">
        <v>28</v>
      </c>
      <c r="F30" s="16">
        <f>F26</f>
        <v>670</v>
      </c>
      <c r="G30" s="17">
        <v>1.5</v>
      </c>
      <c r="H30" s="14">
        <f t="shared" si="1"/>
        <v>1005</v>
      </c>
      <c r="J30" s="1"/>
      <c r="K30" s="1"/>
      <c r="L30" s="1"/>
      <c r="M30" s="1"/>
      <c r="N30" s="1"/>
      <c r="O30" s="1"/>
      <c r="P30" s="1"/>
      <c r="Q30" s="1"/>
      <c r="R30" s="1"/>
    </row>
    <row r="31" spans="1:18" ht="18" customHeight="1">
      <c r="A31" s="3">
        <v>677</v>
      </c>
      <c r="B31" s="15">
        <v>6007</v>
      </c>
      <c r="C31" s="36" t="s">
        <v>40</v>
      </c>
      <c r="D31" s="37"/>
      <c r="E31" s="15" t="s">
        <v>28</v>
      </c>
      <c r="F31" s="16">
        <f>F27</f>
        <v>167.5</v>
      </c>
      <c r="G31" s="17">
        <v>2</v>
      </c>
      <c r="H31" s="14">
        <f t="shared" si="1"/>
        <v>335</v>
      </c>
      <c r="J31" s="1"/>
      <c r="K31" s="1"/>
      <c r="L31" s="1"/>
      <c r="M31" s="1"/>
      <c r="N31" s="1"/>
      <c r="O31" s="1"/>
      <c r="P31" s="1"/>
      <c r="Q31" s="1"/>
      <c r="R31" s="1"/>
    </row>
    <row r="32" spans="1:18" ht="18" customHeight="1">
      <c r="A32" s="3">
        <v>678</v>
      </c>
      <c r="B32" s="15">
        <v>6006</v>
      </c>
      <c r="C32" s="38" t="s">
        <v>29</v>
      </c>
      <c r="D32" s="38"/>
      <c r="E32" s="15" t="s">
        <v>28</v>
      </c>
      <c r="F32" s="16">
        <f>F26</f>
        <v>670</v>
      </c>
      <c r="G32" s="17">
        <v>0.5</v>
      </c>
      <c r="H32" s="14">
        <f t="shared" si="1"/>
        <v>335</v>
      </c>
      <c r="J32" s="1"/>
      <c r="K32" s="1"/>
      <c r="L32" s="1"/>
      <c r="M32" s="1"/>
      <c r="N32" s="1"/>
      <c r="O32" s="1"/>
      <c r="P32" s="1"/>
      <c r="Q32" s="1"/>
      <c r="R32" s="1"/>
    </row>
    <row r="33" spans="1:18" ht="18" customHeight="1">
      <c r="A33" s="3">
        <v>678</v>
      </c>
      <c r="B33" s="15">
        <v>6008</v>
      </c>
      <c r="C33" s="38" t="s">
        <v>34</v>
      </c>
      <c r="D33" s="38"/>
      <c r="E33" s="15" t="s">
        <v>28</v>
      </c>
      <c r="F33" s="16">
        <f>F27</f>
        <v>167.5</v>
      </c>
      <c r="G33" s="17">
        <v>1</v>
      </c>
      <c r="H33" s="14">
        <f t="shared" si="1"/>
        <v>167.5</v>
      </c>
      <c r="J33" s="1"/>
      <c r="K33" s="1"/>
      <c r="L33" s="1"/>
      <c r="M33" s="1"/>
      <c r="N33" s="1"/>
      <c r="O33" s="1"/>
      <c r="P33" s="1"/>
      <c r="Q33" s="1"/>
      <c r="R33" s="1"/>
    </row>
    <row r="34" spans="1:18" ht="18" customHeight="1">
      <c r="A34" s="32">
        <v>752</v>
      </c>
      <c r="B34" s="33">
        <v>6006</v>
      </c>
      <c r="C34" s="36" t="s">
        <v>58</v>
      </c>
      <c r="D34" s="37"/>
      <c r="E34" s="33" t="s">
        <v>26</v>
      </c>
      <c r="F34" s="16">
        <v>6</v>
      </c>
      <c r="G34" s="17">
        <v>850</v>
      </c>
      <c r="H34" s="14">
        <f t="shared" si="1"/>
        <v>5100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 ht="18" customHeight="1">
      <c r="A35" s="34" t="s">
        <v>59</v>
      </c>
      <c r="B35" s="35" t="s">
        <v>60</v>
      </c>
      <c r="C35" s="36" t="s">
        <v>61</v>
      </c>
      <c r="D35" s="37"/>
      <c r="E35" s="35" t="s">
        <v>26</v>
      </c>
      <c r="F35" s="16">
        <v>1</v>
      </c>
      <c r="G35" s="17">
        <v>400</v>
      </c>
      <c r="H35" s="14">
        <f t="shared" si="1"/>
        <v>400</v>
      </c>
      <c r="J35" s="1"/>
      <c r="K35" s="1"/>
      <c r="L35" s="1"/>
      <c r="M35" s="1"/>
      <c r="N35" s="1"/>
      <c r="O35" s="1"/>
      <c r="P35" s="1"/>
      <c r="Q35" s="1"/>
      <c r="R35" s="1"/>
    </row>
    <row r="36" spans="1:18" ht="18" customHeight="1">
      <c r="A36" s="34" t="s">
        <v>59</v>
      </c>
      <c r="B36" s="35" t="s">
        <v>62</v>
      </c>
      <c r="C36" s="36" t="s">
        <v>63</v>
      </c>
      <c r="D36" s="37"/>
      <c r="E36" s="35" t="s">
        <v>26</v>
      </c>
      <c r="F36" s="16">
        <v>1</v>
      </c>
      <c r="G36" s="17">
        <v>5000</v>
      </c>
      <c r="H36" s="14">
        <f t="shared" si="1"/>
        <v>5000</v>
      </c>
      <c r="J36" s="1"/>
      <c r="K36" s="1"/>
      <c r="L36" s="1"/>
      <c r="M36" s="1"/>
      <c r="N36" s="1"/>
      <c r="O36" s="1"/>
      <c r="P36" s="1"/>
      <c r="Q36" s="1"/>
      <c r="R36" s="1"/>
    </row>
    <row r="37" spans="1:18" ht="18" customHeight="1">
      <c r="A37" s="34" t="s">
        <v>59</v>
      </c>
      <c r="B37" s="35" t="s">
        <v>64</v>
      </c>
      <c r="C37" s="36" t="s">
        <v>65</v>
      </c>
      <c r="D37" s="37"/>
      <c r="E37" s="35" t="s">
        <v>26</v>
      </c>
      <c r="F37" s="16">
        <v>1</v>
      </c>
      <c r="G37" s="17">
        <v>500</v>
      </c>
      <c r="H37" s="14">
        <f t="shared" si="1"/>
        <v>500</v>
      </c>
      <c r="J37" s="1"/>
      <c r="K37" s="1"/>
      <c r="L37" s="1"/>
      <c r="M37" s="1"/>
      <c r="N37" s="1"/>
      <c r="O37" s="1"/>
      <c r="P37" s="1"/>
      <c r="Q37" s="1"/>
      <c r="R37" s="1"/>
    </row>
    <row r="38" spans="1:18" ht="18" customHeight="1">
      <c r="A38" s="48" t="s">
        <v>30</v>
      </c>
      <c r="B38" s="49"/>
      <c r="C38" s="49"/>
      <c r="D38" s="49"/>
      <c r="E38" s="49"/>
      <c r="F38" s="50"/>
      <c r="G38" s="17"/>
      <c r="H38" s="14">
        <f>SUM(H7:H37)</f>
        <v>386107.5</v>
      </c>
      <c r="J38" s="1"/>
      <c r="K38" s="1"/>
      <c r="L38" s="1"/>
      <c r="M38" s="1"/>
      <c r="N38" s="1"/>
      <c r="O38" s="1"/>
      <c r="P38" s="1"/>
      <c r="Q38" s="1"/>
      <c r="R38" s="1"/>
    </row>
    <row r="39" spans="1:18" ht="18" customHeight="1">
      <c r="A39" s="34">
        <v>500</v>
      </c>
      <c r="B39" s="35">
        <v>6001</v>
      </c>
      <c r="C39" s="36" t="s">
        <v>46</v>
      </c>
      <c r="D39" s="37"/>
      <c r="E39" s="35" t="s">
        <v>47</v>
      </c>
      <c r="F39" s="31">
        <v>1</v>
      </c>
      <c r="G39" s="18">
        <v>0.1</v>
      </c>
      <c r="H39" s="14">
        <f>G39*H38</f>
        <v>38610.75</v>
      </c>
      <c r="J39" s="1"/>
      <c r="K39" s="1"/>
      <c r="L39" s="1"/>
      <c r="M39" s="1"/>
      <c r="N39" s="1"/>
      <c r="O39" s="1"/>
      <c r="P39" s="1"/>
      <c r="Q39" s="1"/>
      <c r="R39" s="1"/>
    </row>
    <row r="40" spans="1:18" ht="18" customHeight="1">
      <c r="A40" s="34">
        <v>502</v>
      </c>
      <c r="B40" s="35">
        <v>6001</v>
      </c>
      <c r="C40" s="36" t="s">
        <v>22</v>
      </c>
      <c r="D40" s="37"/>
      <c r="E40" s="35" t="s">
        <v>23</v>
      </c>
      <c r="F40" s="16">
        <v>4</v>
      </c>
      <c r="G40" s="17">
        <v>5000</v>
      </c>
      <c r="H40" s="14">
        <f>F40*G40</f>
        <v>20000</v>
      </c>
      <c r="J40" s="1"/>
      <c r="K40" s="1"/>
      <c r="L40" s="1"/>
      <c r="M40" s="1"/>
      <c r="N40" s="1"/>
      <c r="O40" s="1"/>
      <c r="P40" s="1"/>
      <c r="Q40" s="1"/>
      <c r="R40" s="1"/>
    </row>
    <row r="41" spans="1:18" ht="18" customHeight="1">
      <c r="A41" s="42" t="s">
        <v>30</v>
      </c>
      <c r="B41" s="43"/>
      <c r="C41" s="43"/>
      <c r="D41" s="43"/>
      <c r="E41" s="43"/>
      <c r="F41" s="44"/>
      <c r="G41" s="17"/>
      <c r="H41" s="14">
        <f>H38+H39+H40</f>
        <v>444718.25</v>
      </c>
      <c r="J41" s="1"/>
      <c r="K41" s="1"/>
      <c r="L41" s="1"/>
      <c r="M41" s="1"/>
      <c r="N41" s="1"/>
      <c r="O41" s="1"/>
      <c r="P41" s="1"/>
      <c r="Q41" s="1"/>
      <c r="R41" s="1"/>
    </row>
    <row r="42" spans="1:18" ht="18" customHeight="1">
      <c r="A42" s="42" t="s">
        <v>37</v>
      </c>
      <c r="B42" s="43"/>
      <c r="C42" s="43"/>
      <c r="D42" s="43"/>
      <c r="E42" s="43"/>
      <c r="F42" s="44"/>
      <c r="G42" s="18">
        <v>0.05</v>
      </c>
      <c r="H42" s="14">
        <f>G42*H41</f>
        <v>22235.912500000002</v>
      </c>
      <c r="J42" s="1"/>
      <c r="K42" s="1"/>
      <c r="L42" s="1"/>
      <c r="M42" s="1"/>
      <c r="N42" s="1"/>
      <c r="O42" s="1"/>
      <c r="P42" s="1"/>
      <c r="Q42" s="1"/>
      <c r="R42" s="1"/>
    </row>
    <row r="43" spans="1:18" ht="18" customHeight="1">
      <c r="A43" s="45" t="s">
        <v>31</v>
      </c>
      <c r="B43" s="46"/>
      <c r="C43" s="46"/>
      <c r="D43" s="46"/>
      <c r="E43" s="46"/>
      <c r="F43" s="47"/>
      <c r="G43" s="29"/>
      <c r="H43" s="30">
        <f>ROUNDUP(H41+H42,-2)</f>
        <v>467000</v>
      </c>
      <c r="J43" s="1"/>
      <c r="K43" s="1"/>
      <c r="L43" s="1"/>
      <c r="M43" s="1"/>
      <c r="N43" s="1"/>
      <c r="O43" s="1"/>
      <c r="P43" s="1"/>
      <c r="Q43" s="1"/>
      <c r="R43" s="1"/>
    </row>
    <row r="44" spans="1:18" ht="18" customHeight="1">
      <c r="A44" s="61" t="s">
        <v>44</v>
      </c>
      <c r="B44" s="62"/>
      <c r="C44" s="62"/>
      <c r="D44" s="62"/>
      <c r="E44" s="62"/>
      <c r="F44" s="62"/>
      <c r="G44" s="62"/>
      <c r="H44" s="63"/>
      <c r="J44" s="1"/>
      <c r="K44" s="1"/>
      <c r="L44" s="1"/>
      <c r="M44" s="1"/>
      <c r="N44" s="1"/>
      <c r="O44" s="1"/>
      <c r="P44" s="1"/>
      <c r="Q44" s="1"/>
      <c r="R44" s="1"/>
    </row>
    <row r="45" spans="1:18" ht="18" customHeight="1" thickBot="1">
      <c r="A45" s="51" t="s">
        <v>43</v>
      </c>
      <c r="B45" s="52"/>
      <c r="C45" s="52"/>
      <c r="D45" s="52"/>
      <c r="E45" s="52"/>
      <c r="F45" s="52"/>
      <c r="G45" s="52"/>
      <c r="H45" s="53"/>
      <c r="J45" s="1"/>
      <c r="K45" s="1"/>
      <c r="L45" s="1"/>
      <c r="M45" s="1"/>
      <c r="N45" s="1"/>
      <c r="O45" s="1"/>
      <c r="P45" s="1"/>
      <c r="Q45" s="1"/>
      <c r="R45" s="1"/>
    </row>
  </sheetData>
  <mergeCells count="45">
    <mergeCell ref="A45:H45"/>
    <mergeCell ref="A1:H1"/>
    <mergeCell ref="A2:B2"/>
    <mergeCell ref="C2:E2"/>
    <mergeCell ref="F2:F3"/>
    <mergeCell ref="G2:H3"/>
    <mergeCell ref="A3:B3"/>
    <mergeCell ref="C3:E3"/>
    <mergeCell ref="A44:H44"/>
    <mergeCell ref="C14:D14"/>
    <mergeCell ref="B4:E4"/>
    <mergeCell ref="F4:F5"/>
    <mergeCell ref="G4:G5"/>
    <mergeCell ref="H4:H5"/>
    <mergeCell ref="B5:E5"/>
    <mergeCell ref="C6:D6"/>
    <mergeCell ref="C7:D7"/>
    <mergeCell ref="C8:D8"/>
    <mergeCell ref="A42:F42"/>
    <mergeCell ref="A43:F43"/>
    <mergeCell ref="C13:D13"/>
    <mergeCell ref="C26:D26"/>
    <mergeCell ref="C32:D32"/>
    <mergeCell ref="A38:F38"/>
    <mergeCell ref="C31:D31"/>
    <mergeCell ref="C30:D30"/>
    <mergeCell ref="C33:D33"/>
    <mergeCell ref="C29:D29"/>
    <mergeCell ref="C28:D28"/>
    <mergeCell ref="A41:F41"/>
    <mergeCell ref="C39:D39"/>
    <mergeCell ref="C16:D16"/>
    <mergeCell ref="C9:D9"/>
    <mergeCell ref="C40:D40"/>
    <mergeCell ref="C12:D12"/>
    <mergeCell ref="C10:D10"/>
    <mergeCell ref="C11:D11"/>
    <mergeCell ref="C22:D22"/>
    <mergeCell ref="C27:D27"/>
    <mergeCell ref="C15:D15"/>
    <mergeCell ref="C24:D24"/>
    <mergeCell ref="C34:D34"/>
    <mergeCell ref="C35:D35"/>
    <mergeCell ref="C36:D36"/>
    <mergeCell ref="C37:D37"/>
  </mergeCells>
  <printOptions horizontalCentered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bw8north</vt:lpstr>
      <vt:lpstr>bw8north!Print_Area</vt:lpstr>
    </vt:vector>
  </TitlesOfParts>
  <Company>TxDOT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SGOEL</dc:creator>
  <cp:lastModifiedBy>robin</cp:lastModifiedBy>
  <cp:lastPrinted>2014-11-04T18:35:27Z</cp:lastPrinted>
  <dcterms:created xsi:type="dcterms:W3CDTF">2014-10-13T21:51:03Z</dcterms:created>
  <dcterms:modified xsi:type="dcterms:W3CDTF">2015-01-13T00:50:43Z</dcterms:modified>
</cp:coreProperties>
</file>