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05" yWindow="945" windowWidth="25440" windowHeight="4485" activeTab="1"/>
  </bookViews>
  <sheets>
    <sheet name="Project Budget - Major Invest" sheetId="2" r:id="rId1"/>
    <sheet name="Project Budget - Other Invest" sheetId="3" r:id="rId2"/>
    <sheet name="ACTUAL COSTS" sheetId="6" r:id="rId3"/>
    <sheet name="Operating|Maintenance Budget" sheetId="5" r:id="rId4"/>
  </sheets>
  <definedNames>
    <definedName name="_xlnm.Print_Area" localSheetId="2">'ACTUAL COSTS'!$A$1:$F$45</definedName>
  </definedNames>
  <calcPr calcId="145621"/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5" i="6"/>
  <c r="F36" i="6"/>
  <c r="F37" i="6"/>
  <c r="F41" i="6"/>
  <c r="F42" i="6" s="1"/>
  <c r="O53" i="6"/>
  <c r="O54" i="6"/>
  <c r="O55" i="6" s="1"/>
  <c r="O56" i="6" s="1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F43" i="6" l="1"/>
  <c r="H13" i="5"/>
  <c r="C14" i="5"/>
  <c r="C24" i="5"/>
  <c r="H23" i="5"/>
  <c r="H24" i="2"/>
  <c r="F23" i="2"/>
  <c r="C24" i="2" s="1"/>
  <c r="C14" i="2"/>
  <c r="H14" i="2"/>
  <c r="M23" i="2"/>
  <c r="M13" i="2"/>
  <c r="F44" i="6" l="1"/>
  <c r="F45" i="6"/>
</calcChain>
</file>

<file path=xl/sharedStrings.xml><?xml version="1.0" encoding="utf-8"?>
<sst xmlns="http://schemas.openxmlformats.org/spreadsheetml/2006/main" count="119" uniqueCount="74">
  <si>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</si>
  <si>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</si>
  <si>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</si>
  <si>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</si>
  <si>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</si>
  <si>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</si>
  <si>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</si>
  <si>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</si>
  <si>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</si>
  <si>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</si>
  <si>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</si>
  <si>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</si>
  <si>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</si>
  <si>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</si>
  <si>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</si>
  <si>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</si>
  <si>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</si>
  <si>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</si>
  <si>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</si>
  <si>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</si>
  <si>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</si>
  <si>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</si>
  <si>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Local</t>
  </si>
  <si>
    <t>Federal</t>
  </si>
  <si>
    <t>Total</t>
  </si>
  <si>
    <t>Contingency (10%)</t>
  </si>
  <si>
    <t>LF</t>
  </si>
  <si>
    <t>Water Line Replacement (16"-24")</t>
  </si>
  <si>
    <t>EA</t>
  </si>
  <si>
    <t>Sanitary Sewer Manholes</t>
  </si>
  <si>
    <t>Sanitary Sewer Replacement</t>
  </si>
  <si>
    <t>Public Utilities</t>
  </si>
  <si>
    <t>LS</t>
  </si>
  <si>
    <t>Landscaping</t>
  </si>
  <si>
    <t>Illumination</t>
  </si>
  <si>
    <t>Traffic Signal</t>
  </si>
  <si>
    <t>Median Improvemnets</t>
  </si>
  <si>
    <t>Traffic Control and Regulation</t>
  </si>
  <si>
    <t>SY</t>
  </si>
  <si>
    <t xml:space="preserve">Removal of Concrete Sidewalk </t>
  </si>
  <si>
    <t>Sodding</t>
  </si>
  <si>
    <t>Portable Concrete Low Profile Traffic Barrier Removed</t>
  </si>
  <si>
    <t>Portable Concrete Low Profile Traffic Barrier Moved and Reset</t>
  </si>
  <si>
    <t xml:space="preserve">Portable Concrete Low Profile Traffic Barrier Installed </t>
  </si>
  <si>
    <t>CY</t>
  </si>
  <si>
    <t>Roadway Excavation</t>
  </si>
  <si>
    <t>Removal of Driveways</t>
  </si>
  <si>
    <t>Removal of Asphalt Pavement</t>
  </si>
  <si>
    <t>Wheelchair ramps</t>
  </si>
  <si>
    <t>SF</t>
  </si>
  <si>
    <t xml:space="preserve">4 1/2'' Concrete Sidewalk </t>
  </si>
  <si>
    <t>6-Inch Concrete Curb</t>
  </si>
  <si>
    <t>TON</t>
  </si>
  <si>
    <t>2"Asphalt Overlay</t>
  </si>
  <si>
    <t xml:space="preserve">Lime / Fly-Ash (6% by Dry Weight) </t>
  </si>
  <si>
    <t xml:space="preserve">Lime / Fly-Ash Stabilized Subgrade, 6-inch </t>
  </si>
  <si>
    <t>Reinforced Concrete Driveway</t>
  </si>
  <si>
    <t>10-in Reinforced Concrete Pavement (High Early Strength)</t>
  </si>
  <si>
    <t>10-in Reinforced Concrete Pavement</t>
  </si>
  <si>
    <t>Roadway</t>
  </si>
  <si>
    <t>24" RCP Lead</t>
  </si>
  <si>
    <t xml:space="preserve">8X8 Box </t>
  </si>
  <si>
    <t xml:space="preserve">Type "C" Manhole </t>
  </si>
  <si>
    <t>Type "BB" Inlet</t>
  </si>
  <si>
    <t>Mobilization</t>
  </si>
  <si>
    <t>Drainage</t>
  </si>
  <si>
    <t>Total Price</t>
  </si>
  <si>
    <t>Unit Price</t>
  </si>
  <si>
    <t>Engineer's Estimate</t>
  </si>
  <si>
    <t>Quantity</t>
  </si>
  <si>
    <t>Unit</t>
  </si>
  <si>
    <t>Item Description</t>
  </si>
  <si>
    <t>Item No.</t>
  </si>
  <si>
    <t>MEMORIAL DRIVE CONSTRUCTION COST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</si>
</sst>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>
      <alignment vertical="top"/>
    </xf>
    <xf numFmtId="44" fontId="12" fillId="0" borderId="0" applyFont="0" applyFill="0" applyBorder="0" applyAlignment="0" applyProtection="0">
      <alignment vertical="top"/>
    </xf>
    <xf numFmtId="44" fontId="12" fillId="0" borderId="0" applyFont="0" applyFill="0" applyBorder="0" applyAlignment="0" applyProtection="0">
      <alignment vertical="top"/>
    </xf>
    <xf numFmtId="44" fontId="12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0" fillId="0" borderId="0"/>
    <xf numFmtId="0" fontId="10" fillId="0" borderId="0"/>
    <xf numFmtId="0" fontId="12" fillId="0" borderId="0">
      <alignment vertical="top"/>
    </xf>
    <xf numFmtId="0" fontId="13" fillId="0" borderId="0"/>
    <xf numFmtId="0" fontId="13" fillId="0" borderId="0"/>
    <xf numFmtId="0" fontId="10" fillId="0" borderId="0"/>
    <xf numFmtId="0" fontId="10" fillId="0" borderId="0"/>
    <xf numFmtId="0" fontId="3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3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4" fillId="0" borderId="1" xfId="0" applyNumberFormat="1" applyFont="1" applyFill="1" applyBorder="1"/>
    <xf numFmtId="0" fontId="5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44" fontId="5" fillId="0" borderId="0" xfId="0" applyNumberFormat="1" applyFont="1"/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44" fontId="7" fillId="0" borderId="2" xfId="2" applyFont="1" applyFill="1" applyBorder="1" applyAlignment="1">
      <alignment horizontal="center"/>
    </xf>
    <xf numFmtId="44" fontId="7" fillId="0" borderId="1" xfId="3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37" fontId="0" fillId="0" borderId="0" xfId="0" applyNumberFormat="1"/>
    <xf numFmtId="0" fontId="7" fillId="0" borderId="7" xfId="0" applyFont="1" applyFill="1" applyBorder="1" applyAlignment="1">
      <alignment horizontal="left"/>
    </xf>
    <xf numFmtId="44" fontId="7" fillId="0" borderId="8" xfId="2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7" fillId="0" borderId="9" xfId="0" applyFont="1" applyBorder="1"/>
    <xf numFmtId="0" fontId="9" fillId="0" borderId="9" xfId="0" applyFont="1" applyBorder="1"/>
    <xf numFmtId="44" fontId="7" fillId="0" borderId="7" xfId="0" applyNumberFormat="1" applyFont="1" applyBorder="1" applyAlignment="1">
      <alignment horizontal="center"/>
    </xf>
    <xf numFmtId="44" fontId="7" fillId="0" borderId="7" xfId="3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</cellXfs>
  <cellStyles count="67">
    <cellStyle name="Comma" xfId="1" builtinId="3"/>
    <cellStyle name="Comma 2" xfId="4"/>
    <cellStyle name="Comma 2 2" xfId="5"/>
    <cellStyle name="Comma 2 2 2" xfId="6"/>
    <cellStyle name="Comma 2 3" xfId="7"/>
    <cellStyle name="Comma 3" xfId="8"/>
    <cellStyle name="Comma 3 2" xfId="9"/>
    <cellStyle name="Comma 3 2 2" xfId="10"/>
    <cellStyle name="Comma 3 3" xfId="11"/>
    <cellStyle name="Comma 4" xfId="12"/>
    <cellStyle name="Comma 4 2" xfId="13"/>
    <cellStyle name="Comma 5" xfId="14"/>
    <cellStyle name="Comma 6" xfId="15"/>
    <cellStyle name="Comma 7" xfId="16"/>
    <cellStyle name="Comma 7 2" xfId="17"/>
    <cellStyle name="Currency" xfId="2" builtinId="4"/>
    <cellStyle name="Currency 2" xfId="18"/>
    <cellStyle name="Currency 2 2" xfId="19"/>
    <cellStyle name="Currency 2 2 2" xfId="20"/>
    <cellStyle name="Currency 2 3" xfId="21"/>
    <cellStyle name="Currency 2 4" xfId="3"/>
    <cellStyle name="Currency 3" xfId="22"/>
    <cellStyle name="Currency 3 2" xfId="23"/>
    <cellStyle name="Currency 3 2 2" xfId="24"/>
    <cellStyle name="Currency 3 3" xfId="25"/>
    <cellStyle name="Currency 3 4" xfId="26"/>
    <cellStyle name="Currency 4" xfId="27"/>
    <cellStyle name="Currency 4 2" xfId="28"/>
    <cellStyle name="Currency 4 3" xfId="29"/>
    <cellStyle name="Currency 5" xfId="30"/>
    <cellStyle name="Currency 6" xfId="31"/>
    <cellStyle name="Currency 7" xfId="32"/>
    <cellStyle name="Currency 7 2" xfId="33"/>
    <cellStyle name="Normal" xfId="0" builtinId="0"/>
    <cellStyle name="Normal 10" xfId="34"/>
    <cellStyle name="Normal 11" xfId="35"/>
    <cellStyle name="Normal 12" xfId="36"/>
    <cellStyle name="Normal 13" xfId="37"/>
    <cellStyle name="Normal 2" xfId="38"/>
    <cellStyle name="Normal 2 2" xfId="39"/>
    <cellStyle name="Normal 2 2 2" xfId="40"/>
    <cellStyle name="Normal 2 2 2 2" xfId="41"/>
    <cellStyle name="Normal 2 3" xfId="42"/>
    <cellStyle name="Normal 2 3 2" xfId="43"/>
    <cellStyle name="Normal 2 4" xfId="44"/>
    <cellStyle name="Normal 2_Detail" xfId="45"/>
    <cellStyle name="Normal 3" xfId="46"/>
    <cellStyle name="Normal 3 2" xfId="47"/>
    <cellStyle name="Normal 3 3" xfId="48"/>
    <cellStyle name="Normal 4" xfId="49"/>
    <cellStyle name="Normal 4 2" xfId="50"/>
    <cellStyle name="Normal 5" xfId="51"/>
    <cellStyle name="Normal 5 2" xfId="52"/>
    <cellStyle name="Normal 6" xfId="53"/>
    <cellStyle name="Normal 7" xfId="54"/>
    <cellStyle name="Normal 8" xfId="55"/>
    <cellStyle name="Normal 9" xfId="56"/>
    <cellStyle name="Percent 2" xfId="57"/>
    <cellStyle name="Percent 2 2" xfId="58"/>
    <cellStyle name="Percent 2 2 2" xfId="59"/>
    <cellStyle name="Percent 2 3" xfId="60"/>
    <cellStyle name="Percent 3" xfId="61"/>
    <cellStyle name="Percent 3 2" xfId="62"/>
    <cellStyle name="Percent 4" xfId="63"/>
    <cellStyle name="Percent 5" xfId="64"/>
    <cellStyle name="Percent 6" xfId="65"/>
    <cellStyle name="Percent 6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Normal="100" workbookViewId="0">
      <selection activeCell="C15" sqref="C15:M15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0</v>
      </c>
    </row>
    <row r="14" spans="2:13" x14ac:dyDescent="0.25">
      <c r="B14" s="18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0</v>
      </c>
    </row>
    <row r="24" spans="2:13" x14ac:dyDescent="0.25">
      <c r="B24" s="18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G20" sqref="G20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>
        <v>0</v>
      </c>
    </row>
    <row r="7" spans="2:3" x14ac:dyDescent="0.25">
      <c r="B7" s="2" t="s">
        <v>1</v>
      </c>
      <c r="C7" s="5">
        <v>0</v>
      </c>
    </row>
    <row r="8" spans="2:3" x14ac:dyDescent="0.25">
      <c r="B8" s="2" t="s">
        <v>2</v>
      </c>
      <c r="C8" s="5">
        <v>0</v>
      </c>
    </row>
    <row r="9" spans="2:3" x14ac:dyDescent="0.25">
      <c r="B9" s="2" t="s">
        <v>3</v>
      </c>
      <c r="C9" s="5">
        <v>0</v>
      </c>
    </row>
    <row r="10" spans="2:3" x14ac:dyDescent="0.25">
      <c r="B10" s="2" t="s">
        <v>17</v>
      </c>
      <c r="C10" s="5">
        <v>13076949</v>
      </c>
    </row>
    <row r="11" spans="2:3" x14ac:dyDescent="0.25">
      <c r="B11" s="2" t="s">
        <v>4</v>
      </c>
      <c r="C11" s="5"/>
    </row>
    <row r="12" spans="2:3" x14ac:dyDescent="0.25">
      <c r="B12" s="17" t="s">
        <v>7</v>
      </c>
      <c r="C12" s="16">
        <f>SUM(C6:C11)</f>
        <v>13076949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>
        <v>2615390</v>
      </c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>
        <v>10461559</v>
      </c>
    </row>
    <row r="22" spans="2:3" x14ac:dyDescent="0.25">
      <c r="B22" s="17" t="s">
        <v>15</v>
      </c>
      <c r="C22" s="16">
        <f t="shared" ref="C22" si="0">SUM(C15:C21)</f>
        <v>13076949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WhiteSpace="0" topLeftCell="A19" zoomScaleNormal="100" workbookViewId="0">
      <selection activeCell="D49" sqref="D49"/>
    </sheetView>
  </sheetViews>
  <sheetFormatPr defaultRowHeight="15" x14ac:dyDescent="0.25"/>
  <cols>
    <col min="1" max="1" width="11.42578125" customWidth="1"/>
    <col min="2" max="2" width="39.85546875" customWidth="1"/>
    <col min="3" max="3" width="11.140625" customWidth="1"/>
    <col min="4" max="4" width="11.42578125" customWidth="1"/>
    <col min="5" max="5" width="16.5703125" customWidth="1"/>
    <col min="6" max="6" width="20.5703125" customWidth="1"/>
    <col min="7" max="7" width="13.5703125" bestFit="1" customWidth="1"/>
    <col min="8" max="8" width="5.5703125" bestFit="1" customWidth="1"/>
    <col min="9" max="9" width="14.28515625" bestFit="1" customWidth="1"/>
    <col min="10" max="10" width="11.5703125" bestFit="1" customWidth="1"/>
    <col min="14" max="14" width="28.85546875" customWidth="1"/>
    <col min="15" max="15" width="23.140625" customWidth="1"/>
  </cols>
  <sheetData>
    <row r="1" spans="1:10" x14ac:dyDescent="0.25">
      <c r="A1" s="51"/>
      <c r="B1" s="52"/>
      <c r="C1" s="51"/>
      <c r="D1" s="50"/>
      <c r="E1" s="49"/>
      <c r="F1" s="48"/>
      <c r="G1" s="23"/>
      <c r="H1" s="23"/>
      <c r="I1" s="23"/>
    </row>
    <row r="2" spans="1:10" ht="15.75" x14ac:dyDescent="0.25">
      <c r="A2" s="47" t="s">
        <v>73</v>
      </c>
      <c r="B2" s="46"/>
      <c r="C2" s="46"/>
      <c r="D2" s="46"/>
      <c r="E2" s="46"/>
      <c r="F2" s="46"/>
      <c r="G2" s="23"/>
      <c r="H2" s="23"/>
      <c r="I2" s="23"/>
    </row>
    <row r="3" spans="1:10" x14ac:dyDescent="0.25">
      <c r="A3" s="34" t="s">
        <v>72</v>
      </c>
      <c r="B3" s="34" t="s">
        <v>71</v>
      </c>
      <c r="C3" s="34" t="s">
        <v>70</v>
      </c>
      <c r="D3" s="34" t="s">
        <v>69</v>
      </c>
      <c r="E3" s="34" t="s">
        <v>68</v>
      </c>
      <c r="F3" s="34"/>
      <c r="G3" s="23"/>
      <c r="H3" s="23"/>
      <c r="I3" s="23"/>
    </row>
    <row r="4" spans="1:10" x14ac:dyDescent="0.25">
      <c r="A4" s="34"/>
      <c r="B4" s="34"/>
      <c r="C4" s="34"/>
      <c r="D4" s="34"/>
      <c r="E4" s="45" t="s">
        <v>67</v>
      </c>
      <c r="F4" s="45" t="s">
        <v>66</v>
      </c>
      <c r="G4" s="23"/>
      <c r="H4" s="23"/>
      <c r="I4" s="23"/>
    </row>
    <row r="5" spans="1:10" x14ac:dyDescent="0.25">
      <c r="A5" s="34" t="s">
        <v>65</v>
      </c>
      <c r="B5" s="34"/>
      <c r="C5" s="34"/>
      <c r="D5" s="34"/>
      <c r="E5" s="34"/>
      <c r="F5" s="34"/>
      <c r="G5" s="23"/>
      <c r="H5" s="23"/>
      <c r="I5" s="23"/>
    </row>
    <row r="6" spans="1:10" x14ac:dyDescent="0.25">
      <c r="A6" s="44"/>
      <c r="B6" s="43" t="s">
        <v>64</v>
      </c>
      <c r="C6" s="37" t="s">
        <v>32</v>
      </c>
      <c r="D6" s="42">
        <v>1</v>
      </c>
      <c r="E6" s="29">
        <v>200000</v>
      </c>
      <c r="F6" s="29">
        <f>E6*D6</f>
        <v>200000</v>
      </c>
      <c r="G6" s="23"/>
      <c r="H6" s="23"/>
      <c r="I6" s="23"/>
    </row>
    <row r="7" spans="1:10" x14ac:dyDescent="0.25">
      <c r="A7" s="37">
        <v>1</v>
      </c>
      <c r="B7" s="43" t="s">
        <v>63</v>
      </c>
      <c r="C7" s="37" t="s">
        <v>28</v>
      </c>
      <c r="D7" s="42">
        <v>30</v>
      </c>
      <c r="E7" s="29">
        <v>2500</v>
      </c>
      <c r="F7" s="29">
        <f>E7*D7</f>
        <v>75000</v>
      </c>
      <c r="G7" s="23"/>
      <c r="H7" s="23"/>
      <c r="I7" s="23"/>
    </row>
    <row r="8" spans="1:10" x14ac:dyDescent="0.25">
      <c r="A8" s="37">
        <v>2</v>
      </c>
      <c r="B8" s="43" t="s">
        <v>62</v>
      </c>
      <c r="C8" s="37" t="s">
        <v>28</v>
      </c>
      <c r="D8" s="42">
        <v>16</v>
      </c>
      <c r="E8" s="29">
        <v>3000</v>
      </c>
      <c r="F8" s="29">
        <f>E8*D8</f>
        <v>48000</v>
      </c>
      <c r="G8" s="23"/>
      <c r="H8" s="23"/>
      <c r="I8" s="23"/>
    </row>
    <row r="9" spans="1:10" x14ac:dyDescent="0.25">
      <c r="A9" s="37">
        <v>4</v>
      </c>
      <c r="B9" s="36" t="s">
        <v>61</v>
      </c>
      <c r="C9" s="37" t="s">
        <v>26</v>
      </c>
      <c r="D9" s="42">
        <v>5900</v>
      </c>
      <c r="E9" s="29">
        <v>800</v>
      </c>
      <c r="F9" s="29">
        <f>E9*D9</f>
        <v>4720000</v>
      </c>
      <c r="G9" s="23"/>
      <c r="H9" s="26"/>
      <c r="I9" s="23"/>
      <c r="J9" s="39"/>
    </row>
    <row r="10" spans="1:10" x14ac:dyDescent="0.25">
      <c r="A10" s="37">
        <v>5</v>
      </c>
      <c r="B10" s="36" t="s">
        <v>60</v>
      </c>
      <c r="C10" s="37" t="s">
        <v>26</v>
      </c>
      <c r="D10" s="42">
        <v>1015</v>
      </c>
      <c r="E10" s="29">
        <v>80</v>
      </c>
      <c r="F10" s="29">
        <f>E10*D10</f>
        <v>81200</v>
      </c>
      <c r="G10" s="23"/>
      <c r="H10" s="23"/>
      <c r="I10" s="23"/>
      <c r="J10" s="39"/>
    </row>
    <row r="11" spans="1:10" x14ac:dyDescent="0.25">
      <c r="A11" s="34" t="s">
        <v>59</v>
      </c>
      <c r="B11" s="34"/>
      <c r="C11" s="34"/>
      <c r="D11" s="34"/>
      <c r="E11" s="34"/>
      <c r="F11" s="34"/>
      <c r="G11" s="23"/>
      <c r="H11" s="23"/>
      <c r="I11" s="23"/>
      <c r="J11" s="39"/>
    </row>
    <row r="12" spans="1:10" x14ac:dyDescent="0.25">
      <c r="A12" s="37">
        <v>6</v>
      </c>
      <c r="B12" s="36" t="s">
        <v>58</v>
      </c>
      <c r="C12" s="37" t="s">
        <v>38</v>
      </c>
      <c r="D12" s="42">
        <v>20725</v>
      </c>
      <c r="E12" s="29">
        <v>65</v>
      </c>
      <c r="F12" s="29">
        <f>E12*D12</f>
        <v>1347125</v>
      </c>
      <c r="G12" s="23"/>
      <c r="H12" s="23"/>
      <c r="I12" s="23"/>
      <c r="J12" s="39"/>
    </row>
    <row r="13" spans="1:10" ht="31.5" customHeight="1" x14ac:dyDescent="0.25">
      <c r="A13" s="37">
        <v>7</v>
      </c>
      <c r="B13" s="33" t="s">
        <v>57</v>
      </c>
      <c r="C13" s="37" t="s">
        <v>38</v>
      </c>
      <c r="D13" s="42">
        <v>836</v>
      </c>
      <c r="E13" s="29">
        <v>90</v>
      </c>
      <c r="F13" s="29">
        <f>E13*D13</f>
        <v>75240</v>
      </c>
      <c r="G13" s="23"/>
      <c r="H13" s="23"/>
      <c r="I13" s="23"/>
      <c r="J13" s="39"/>
    </row>
    <row r="14" spans="1:10" x14ac:dyDescent="0.25">
      <c r="A14" s="37">
        <v>8</v>
      </c>
      <c r="B14" s="43" t="s">
        <v>56</v>
      </c>
      <c r="C14" s="37" t="s">
        <v>49</v>
      </c>
      <c r="D14" s="42">
        <v>32711</v>
      </c>
      <c r="E14" s="29">
        <v>7</v>
      </c>
      <c r="F14" s="29">
        <f>E14*D14</f>
        <v>228977</v>
      </c>
      <c r="G14" s="23"/>
      <c r="H14" s="23"/>
      <c r="I14" s="23"/>
      <c r="J14" s="39"/>
    </row>
    <row r="15" spans="1:10" x14ac:dyDescent="0.25">
      <c r="A15" s="37">
        <v>9</v>
      </c>
      <c r="B15" s="40" t="s">
        <v>55</v>
      </c>
      <c r="C15" s="32" t="s">
        <v>38</v>
      </c>
      <c r="D15" s="35">
        <v>21316</v>
      </c>
      <c r="E15" s="41">
        <v>15.9</v>
      </c>
      <c r="F15" s="29">
        <f>E15*D15</f>
        <v>338924.4</v>
      </c>
      <c r="G15" s="23"/>
      <c r="H15" s="23"/>
      <c r="I15" s="23"/>
      <c r="J15" s="39"/>
    </row>
    <row r="16" spans="1:10" x14ac:dyDescent="0.25">
      <c r="A16" s="37">
        <v>10</v>
      </c>
      <c r="B16" s="40" t="s">
        <v>54</v>
      </c>
      <c r="C16" s="32" t="s">
        <v>52</v>
      </c>
      <c r="D16" s="35">
        <v>587</v>
      </c>
      <c r="E16" s="30">
        <v>130</v>
      </c>
      <c r="F16" s="29">
        <f>E16*D16</f>
        <v>76310</v>
      </c>
      <c r="G16" s="23"/>
      <c r="H16" s="23"/>
      <c r="I16" s="23"/>
      <c r="J16" s="39"/>
    </row>
    <row r="17" spans="1:10" x14ac:dyDescent="0.25">
      <c r="A17" s="37">
        <v>11</v>
      </c>
      <c r="B17" s="36" t="s">
        <v>53</v>
      </c>
      <c r="C17" s="32" t="s">
        <v>52</v>
      </c>
      <c r="D17" s="35">
        <v>2172</v>
      </c>
      <c r="E17" s="30">
        <v>130</v>
      </c>
      <c r="F17" s="29">
        <f>E17*D17</f>
        <v>282360</v>
      </c>
      <c r="G17" s="23"/>
      <c r="H17" s="23"/>
      <c r="I17" s="23"/>
      <c r="J17" s="39"/>
    </row>
    <row r="18" spans="1:10" x14ac:dyDescent="0.25">
      <c r="A18" s="37">
        <v>12</v>
      </c>
      <c r="B18" s="36" t="s">
        <v>51</v>
      </c>
      <c r="C18" s="32" t="s">
        <v>26</v>
      </c>
      <c r="D18" s="35">
        <v>6731</v>
      </c>
      <c r="E18" s="30">
        <v>4.5</v>
      </c>
      <c r="F18" s="29">
        <f>E18*D18</f>
        <v>30289.5</v>
      </c>
      <c r="G18" s="23"/>
      <c r="H18" s="23"/>
      <c r="I18" s="23"/>
      <c r="J18" s="39"/>
    </row>
    <row r="19" spans="1:10" x14ac:dyDescent="0.25">
      <c r="A19" s="37">
        <v>13</v>
      </c>
      <c r="B19" s="36" t="s">
        <v>50</v>
      </c>
      <c r="C19" s="32" t="s">
        <v>49</v>
      </c>
      <c r="D19" s="35">
        <v>14096</v>
      </c>
      <c r="E19" s="30">
        <v>7</v>
      </c>
      <c r="F19" s="29">
        <f>E19*D19</f>
        <v>98672</v>
      </c>
      <c r="G19" s="23"/>
      <c r="H19" s="23"/>
      <c r="I19" s="23"/>
      <c r="J19" s="39"/>
    </row>
    <row r="20" spans="1:10" x14ac:dyDescent="0.25">
      <c r="A20" s="37">
        <v>14</v>
      </c>
      <c r="B20" s="36" t="s">
        <v>48</v>
      </c>
      <c r="C20" s="32" t="s">
        <v>28</v>
      </c>
      <c r="D20" s="35">
        <v>10</v>
      </c>
      <c r="E20" s="30">
        <v>1500</v>
      </c>
      <c r="F20" s="29">
        <f>E20*D20</f>
        <v>15000</v>
      </c>
      <c r="G20" s="23"/>
      <c r="H20" s="23"/>
      <c r="I20" s="23"/>
      <c r="J20" s="39"/>
    </row>
    <row r="21" spans="1:10" x14ac:dyDescent="0.25">
      <c r="A21" s="37">
        <v>15</v>
      </c>
      <c r="B21" s="36" t="s">
        <v>47</v>
      </c>
      <c r="C21" s="32" t="s">
        <v>38</v>
      </c>
      <c r="D21" s="35">
        <v>20917</v>
      </c>
      <c r="E21" s="30">
        <v>7.5</v>
      </c>
      <c r="F21" s="29">
        <f>E21*D21</f>
        <v>156877.5</v>
      </c>
      <c r="G21" s="23"/>
      <c r="H21" s="23"/>
      <c r="I21" s="23"/>
      <c r="J21" s="39"/>
    </row>
    <row r="22" spans="1:10" x14ac:dyDescent="0.25">
      <c r="A22" s="37">
        <v>16</v>
      </c>
      <c r="B22" s="36" t="s">
        <v>46</v>
      </c>
      <c r="C22" s="32" t="s">
        <v>38</v>
      </c>
      <c r="D22" s="35">
        <v>24431</v>
      </c>
      <c r="E22" s="30">
        <v>5.9</v>
      </c>
      <c r="F22" s="29">
        <f>E22*D22</f>
        <v>144142.9</v>
      </c>
      <c r="G22" s="23"/>
      <c r="H22" s="23"/>
      <c r="I22" s="23"/>
      <c r="J22" s="39"/>
    </row>
    <row r="23" spans="1:10" x14ac:dyDescent="0.25">
      <c r="A23" s="37">
        <v>17</v>
      </c>
      <c r="B23" s="36" t="s">
        <v>45</v>
      </c>
      <c r="C23" s="32" t="s">
        <v>44</v>
      </c>
      <c r="D23" s="35">
        <v>10661</v>
      </c>
      <c r="E23" s="30">
        <v>15</v>
      </c>
      <c r="F23" s="29">
        <f>E23*D23</f>
        <v>159915</v>
      </c>
      <c r="G23" s="23"/>
      <c r="H23" s="23"/>
      <c r="I23" s="23"/>
      <c r="J23" s="39"/>
    </row>
    <row r="24" spans="1:10" ht="30" x14ac:dyDescent="0.25">
      <c r="A24" s="37">
        <v>18</v>
      </c>
      <c r="B24" s="33" t="s">
        <v>43</v>
      </c>
      <c r="C24" s="32" t="s">
        <v>26</v>
      </c>
      <c r="D24" s="35">
        <v>5441</v>
      </c>
      <c r="E24" s="30">
        <v>30</v>
      </c>
      <c r="F24" s="29">
        <f>E24*D24</f>
        <v>163230</v>
      </c>
      <c r="G24" s="23"/>
      <c r="H24" s="23"/>
      <c r="I24" s="23"/>
      <c r="J24" s="39"/>
    </row>
    <row r="25" spans="1:10" ht="30" x14ac:dyDescent="0.25">
      <c r="A25" s="37">
        <v>19</v>
      </c>
      <c r="B25" s="33" t="s">
        <v>42</v>
      </c>
      <c r="C25" s="32" t="s">
        <v>26</v>
      </c>
      <c r="D25" s="35">
        <v>5441</v>
      </c>
      <c r="E25" s="30">
        <v>7</v>
      </c>
      <c r="F25" s="29">
        <f>E25*D25</f>
        <v>38087</v>
      </c>
      <c r="G25" s="23"/>
      <c r="H25" s="23"/>
      <c r="I25" s="23"/>
      <c r="J25" s="39"/>
    </row>
    <row r="26" spans="1:10" ht="30" x14ac:dyDescent="0.25">
      <c r="A26" s="37">
        <v>20</v>
      </c>
      <c r="B26" s="33" t="s">
        <v>41</v>
      </c>
      <c r="C26" s="32" t="s">
        <v>26</v>
      </c>
      <c r="D26" s="35">
        <v>5441</v>
      </c>
      <c r="E26" s="30">
        <v>10</v>
      </c>
      <c r="F26" s="29">
        <f>E26*D26</f>
        <v>54410</v>
      </c>
      <c r="G26" s="23"/>
      <c r="H26" s="23"/>
      <c r="I26" s="23"/>
    </row>
    <row r="27" spans="1:10" x14ac:dyDescent="0.25">
      <c r="A27" s="37">
        <v>21</v>
      </c>
      <c r="B27" s="33" t="s">
        <v>40</v>
      </c>
      <c r="C27" s="32" t="s">
        <v>38</v>
      </c>
      <c r="D27" s="35">
        <v>13660</v>
      </c>
      <c r="E27" s="30">
        <v>4</v>
      </c>
      <c r="F27" s="29">
        <f>E27*D27</f>
        <v>54640</v>
      </c>
      <c r="G27" s="23"/>
      <c r="H27" s="23"/>
      <c r="I27" s="23"/>
    </row>
    <row r="28" spans="1:10" x14ac:dyDescent="0.25">
      <c r="A28" s="37">
        <v>22</v>
      </c>
      <c r="B28" s="36" t="s">
        <v>39</v>
      </c>
      <c r="C28" s="32" t="s">
        <v>38</v>
      </c>
      <c r="D28" s="35">
        <v>1650</v>
      </c>
      <c r="E28" s="30">
        <v>5.9</v>
      </c>
      <c r="F28" s="29">
        <f>E28*D28</f>
        <v>9735</v>
      </c>
      <c r="G28" s="23"/>
      <c r="H28" s="23"/>
      <c r="I28" s="23"/>
    </row>
    <row r="29" spans="1:10" x14ac:dyDescent="0.25">
      <c r="A29" s="37">
        <v>23</v>
      </c>
      <c r="B29" s="36" t="s">
        <v>37</v>
      </c>
      <c r="C29" s="32" t="s">
        <v>32</v>
      </c>
      <c r="D29" s="31">
        <v>1</v>
      </c>
      <c r="E29" s="30">
        <v>250000</v>
      </c>
      <c r="F29" s="29">
        <f>E29*D29</f>
        <v>250000</v>
      </c>
      <c r="G29" s="23"/>
      <c r="H29" s="26"/>
      <c r="I29" s="26"/>
    </row>
    <row r="30" spans="1:10" x14ac:dyDescent="0.25">
      <c r="A30" s="32">
        <v>24</v>
      </c>
      <c r="B30" s="33" t="s">
        <v>36</v>
      </c>
      <c r="C30" s="32" t="s">
        <v>32</v>
      </c>
      <c r="D30" s="31">
        <v>1</v>
      </c>
      <c r="E30" s="30">
        <v>40000</v>
      </c>
      <c r="F30" s="38">
        <f>E30*D30</f>
        <v>40000</v>
      </c>
      <c r="G30" s="23"/>
      <c r="H30" s="23"/>
      <c r="I30" s="23"/>
    </row>
    <row r="31" spans="1:10" x14ac:dyDescent="0.25">
      <c r="A31" s="37">
        <v>25</v>
      </c>
      <c r="B31" s="33" t="s">
        <v>35</v>
      </c>
      <c r="C31" s="32" t="s">
        <v>32</v>
      </c>
      <c r="D31" s="35">
        <v>1</v>
      </c>
      <c r="E31" s="30">
        <v>225000</v>
      </c>
      <c r="F31" s="29">
        <f>E31*D31</f>
        <v>225000</v>
      </c>
      <c r="G31" s="23"/>
      <c r="H31" s="23"/>
      <c r="I31" s="23"/>
    </row>
    <row r="32" spans="1:10" x14ac:dyDescent="0.25">
      <c r="A32" s="37">
        <v>26</v>
      </c>
      <c r="B32" s="36" t="s">
        <v>34</v>
      </c>
      <c r="C32" s="32" t="s">
        <v>32</v>
      </c>
      <c r="D32" s="35">
        <v>1</v>
      </c>
      <c r="E32" s="30">
        <v>100000</v>
      </c>
      <c r="F32" s="29">
        <f>E32*D32</f>
        <v>100000</v>
      </c>
      <c r="G32" s="23"/>
      <c r="H32" s="23"/>
      <c r="I32" s="23"/>
    </row>
    <row r="33" spans="1:9" x14ac:dyDescent="0.25">
      <c r="A33" s="37"/>
      <c r="B33" s="36" t="s">
        <v>33</v>
      </c>
      <c r="C33" s="32" t="s">
        <v>32</v>
      </c>
      <c r="D33" s="35">
        <v>1</v>
      </c>
      <c r="E33" s="30">
        <v>100000</v>
      </c>
      <c r="F33" s="29">
        <f>E33*D33</f>
        <v>100000</v>
      </c>
      <c r="G33" s="23"/>
      <c r="H33" s="23"/>
      <c r="I33" s="23"/>
    </row>
    <row r="34" spans="1:9" x14ac:dyDescent="0.25">
      <c r="A34" s="34" t="s">
        <v>31</v>
      </c>
      <c r="B34" s="34"/>
      <c r="C34" s="34"/>
      <c r="D34" s="34"/>
      <c r="E34" s="34"/>
      <c r="F34" s="34"/>
      <c r="G34" s="23"/>
      <c r="H34" s="23"/>
      <c r="I34" s="23"/>
    </row>
    <row r="35" spans="1:9" x14ac:dyDescent="0.25">
      <c r="A35" s="32">
        <v>27</v>
      </c>
      <c r="B35" s="33" t="s">
        <v>30</v>
      </c>
      <c r="C35" s="32" t="s">
        <v>26</v>
      </c>
      <c r="D35" s="31">
        <v>5000</v>
      </c>
      <c r="E35" s="30">
        <v>250</v>
      </c>
      <c r="F35" s="29">
        <f>E35*D35</f>
        <v>1250000</v>
      </c>
      <c r="G35" s="23"/>
      <c r="H35" s="23"/>
      <c r="I35" s="23"/>
    </row>
    <row r="36" spans="1:9" x14ac:dyDescent="0.25">
      <c r="A36" s="32">
        <v>28</v>
      </c>
      <c r="B36" s="33" t="s">
        <v>29</v>
      </c>
      <c r="C36" s="32" t="s">
        <v>28</v>
      </c>
      <c r="D36" s="31">
        <v>10</v>
      </c>
      <c r="E36" s="30">
        <v>2500</v>
      </c>
      <c r="F36" s="29">
        <f>E36*D36</f>
        <v>25000</v>
      </c>
      <c r="G36" s="23"/>
      <c r="H36" s="23"/>
      <c r="I36" s="23"/>
    </row>
    <row r="37" spans="1:9" x14ac:dyDescent="0.25">
      <c r="A37" s="32">
        <v>31</v>
      </c>
      <c r="B37" s="33" t="s">
        <v>27</v>
      </c>
      <c r="C37" s="32" t="s">
        <v>26</v>
      </c>
      <c r="D37" s="31">
        <v>5000</v>
      </c>
      <c r="E37" s="30">
        <v>300</v>
      </c>
      <c r="F37" s="29">
        <f>E37*D37</f>
        <v>1500000</v>
      </c>
      <c r="G37" s="23"/>
      <c r="H37" s="23"/>
      <c r="I37" s="23"/>
    </row>
    <row r="38" spans="1:9" x14ac:dyDescent="0.25">
      <c r="A38" s="32"/>
      <c r="B38" s="33"/>
      <c r="C38" s="32"/>
      <c r="D38" s="31"/>
      <c r="E38" s="30"/>
      <c r="F38" s="29"/>
      <c r="G38" s="23"/>
      <c r="H38" s="23"/>
      <c r="I38" s="23"/>
    </row>
    <row r="39" spans="1:9" x14ac:dyDescent="0.25">
      <c r="A39" s="32"/>
      <c r="B39" s="33"/>
      <c r="C39" s="32"/>
      <c r="D39" s="31"/>
      <c r="E39" s="30"/>
      <c r="F39" s="29"/>
      <c r="G39" s="23"/>
      <c r="H39" s="23"/>
      <c r="I39" s="23"/>
    </row>
    <row r="40" spans="1:9" x14ac:dyDescent="0.25">
      <c r="A40" s="32"/>
      <c r="B40" s="33"/>
      <c r="C40" s="32"/>
      <c r="D40" s="31"/>
      <c r="E40" s="30"/>
      <c r="F40" s="29"/>
      <c r="G40" s="23"/>
      <c r="H40" s="23"/>
      <c r="I40" s="23"/>
    </row>
    <row r="41" spans="1:9" x14ac:dyDescent="0.25">
      <c r="A41" s="28" t="s">
        <v>24</v>
      </c>
      <c r="B41" s="28"/>
      <c r="C41" s="28"/>
      <c r="D41" s="28"/>
      <c r="E41" s="28"/>
      <c r="F41" s="27">
        <f>SUM(F6:F10) + SUM(F12:F33)+SUM(F35:F37)</f>
        <v>11888135.300000001</v>
      </c>
      <c r="G41" s="23"/>
      <c r="H41" s="23"/>
      <c r="I41" s="23"/>
    </row>
    <row r="42" spans="1:9" x14ac:dyDescent="0.25">
      <c r="A42" s="28" t="s">
        <v>25</v>
      </c>
      <c r="B42" s="28"/>
      <c r="C42" s="28"/>
      <c r="D42" s="28"/>
      <c r="E42" s="28"/>
      <c r="F42" s="27">
        <f>F41*0.1</f>
        <v>1188813.53</v>
      </c>
      <c r="G42" s="23"/>
      <c r="H42" s="23"/>
      <c r="I42" s="23"/>
    </row>
    <row r="43" spans="1:9" x14ac:dyDescent="0.25">
      <c r="A43" s="28" t="s">
        <v>24</v>
      </c>
      <c r="B43" s="28"/>
      <c r="C43" s="28"/>
      <c r="D43" s="28"/>
      <c r="E43" s="28"/>
      <c r="F43" s="27">
        <f>SUM(F41:F42)</f>
        <v>13076948.83</v>
      </c>
      <c r="G43" s="23"/>
      <c r="H43" s="26"/>
      <c r="I43" s="23"/>
    </row>
    <row r="44" spans="1:9" x14ac:dyDescent="0.25">
      <c r="A44" s="23"/>
      <c r="B44" s="23"/>
      <c r="C44" s="23"/>
      <c r="D44" s="23"/>
      <c r="E44" s="25" t="s">
        <v>23</v>
      </c>
      <c r="F44" s="24">
        <f>F43*0.8</f>
        <v>10461559.064000001</v>
      </c>
      <c r="G44" s="23"/>
      <c r="H44" s="23"/>
      <c r="I44" s="23"/>
    </row>
    <row r="45" spans="1:9" x14ac:dyDescent="0.25">
      <c r="A45" s="23"/>
      <c r="B45" s="23"/>
      <c r="C45" s="23"/>
      <c r="D45" s="23"/>
      <c r="E45" s="25" t="s">
        <v>22</v>
      </c>
      <c r="F45" s="24">
        <f>F43-F44</f>
        <v>2615389.7659999989</v>
      </c>
      <c r="G45" s="23"/>
      <c r="H45" s="23"/>
      <c r="I45" s="23"/>
    </row>
    <row r="53" spans="15:15" x14ac:dyDescent="0.25">
      <c r="O53">
        <f>SUM(M53:N53)</f>
        <v>0</v>
      </c>
    </row>
    <row r="54" spans="15:15" x14ac:dyDescent="0.25">
      <c r="O54">
        <f>O53*1.2</f>
        <v>0</v>
      </c>
    </row>
    <row r="55" spans="15:15" x14ac:dyDescent="0.25">
      <c r="O55" s="22">
        <f>O54*1.23%</f>
        <v>0</v>
      </c>
    </row>
    <row r="56" spans="15:15" x14ac:dyDescent="0.25">
      <c r="O56">
        <f>SUM(O54:O55)</f>
        <v>0</v>
      </c>
    </row>
  </sheetData>
  <mergeCells count="11">
    <mergeCell ref="A11:F11"/>
    <mergeCell ref="A3:A4"/>
    <mergeCell ref="B3:B4"/>
    <mergeCell ref="C3:C4"/>
    <mergeCell ref="D3:D4"/>
    <mergeCell ref="E3:F3"/>
    <mergeCell ref="A43:E43"/>
    <mergeCell ref="A5:F5"/>
    <mergeCell ref="A34:F34"/>
    <mergeCell ref="A41:E41"/>
    <mergeCell ref="A42:E42"/>
  </mergeCells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Project Budget - Major Invest</vt:lpstr>
      <vt:lpstr>Project Budget - Other Invest</vt:lpstr>
      <vt:lpstr>ACTUAL COSTS</vt:lpstr>
      <vt:lpstr>Operating|Maintenance Budget</vt:lpstr>
      <vt:lpstr>'ACTUAL COSTS'!Print_Area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dcterms:created xsi:type="dcterms:W3CDTF">2014-09-17T12:05:47Z</dcterms:created>
  <dcterms:modified xsi:type="dcterms:W3CDTF">2015-01-12T17:29:14Z</dcterms:modified>
</cp:coreProperties>
</file>