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0" yWindow="2925" windowWidth="25440" windowHeight="7005" activeTab="1"/>
  </bookViews>
  <sheets>
    <sheet name="Project Budget - Major Invest" sheetId="2" r:id="rId1"/>
    <sheet name="Project Budget - Other Invest" sheetId="3" r:id="rId2"/>
    <sheet name="ACTUAL COSTS" sheetId="6" r:id="rId3"/>
    <sheet name="Operating|Maintenance Budget" sheetId="5" r:id="rId4"/>
  </sheets>
  <calcPr calcId="145621"/>
</workbook>
</file>

<file path=xl/calcChain.xml><?xml version="1.0" encoding="utf-8"?>
<calcChain xmlns="http://schemas.openxmlformats.org/spreadsheetml/2006/main">
  <c r="G6" i="6" l="1"/>
  <c r="G7" i="6"/>
  <c r="G34" i="6" s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40" i="6"/>
  <c r="G70" i="6" s="1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P70" i="6"/>
  <c r="P71" i="6"/>
  <c r="P91" i="6" s="1"/>
  <c r="G75" i="6"/>
  <c r="G90" i="6" s="1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P90" i="6"/>
  <c r="G95" i="6"/>
  <c r="G114" i="6" s="1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P114" i="6"/>
  <c r="G120" i="6"/>
  <c r="G130" i="6" s="1"/>
  <c r="G121" i="6"/>
  <c r="G122" i="6"/>
  <c r="G123" i="6"/>
  <c r="G124" i="6"/>
  <c r="G125" i="6"/>
  <c r="G126" i="6"/>
  <c r="G127" i="6"/>
  <c r="G128" i="6"/>
  <c r="G129" i="6"/>
  <c r="P130" i="6"/>
  <c r="G138" i="6"/>
  <c r="P138" i="6"/>
  <c r="D5" i="5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22" i="2"/>
  <c r="M10" i="2"/>
  <c r="L23" i="2"/>
  <c r="K23" i="2"/>
  <c r="J23" i="2"/>
  <c r="I23" i="2"/>
  <c r="H23" i="2"/>
  <c r="G23" i="2"/>
  <c r="E23" i="2"/>
  <c r="D23" i="2"/>
  <c r="C23" i="2"/>
  <c r="M20" i="2"/>
  <c r="M19" i="2"/>
  <c r="M18" i="2"/>
  <c r="M17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G140" i="6" l="1"/>
  <c r="G144" i="6" s="1"/>
  <c r="G146" i="6" s="1"/>
  <c r="G152" i="6" s="1"/>
  <c r="H13" i="5"/>
  <c r="C14" i="5"/>
  <c r="C24" i="5"/>
  <c r="H23" i="5"/>
  <c r="H24" i="2"/>
  <c r="F23" i="2"/>
  <c r="C24" i="2" s="1"/>
  <c r="C14" i="2"/>
  <c r="H14" i="2"/>
  <c r="M23" i="2"/>
  <c r="M13" i="2"/>
</calcChain>
</file>

<file path=xl/sharedStrings.xml><?xml version="1.0" encoding="utf-8"?>
<sst xmlns="http://schemas.openxmlformats.org/spreadsheetml/2006/main" count="416" uniqueCount="202">
  <si>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</si>
  <si>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</si>
  <si>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</si>
  <si>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</si>
  <si>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</si>
  <si>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</si>
  <si>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</si>
  <si>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</si>
  <si>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</si>
  <si>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</si>
  <si>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</si>
  <si>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</si>
  <si>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</si>
  <si>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</si>
  <si>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</si>
  <si>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</si>
  <si>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</si>
  <si>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</si>
  <si>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</si>
  <si>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</si>
  <si>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</si>
  <si>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</si>
  <si>
    <t>TOTAL PROJECT COST</t>
  </si>
  <si>
    <t>CM / TXDOT DESIGN REVIEW</t>
  </si>
  <si>
    <t>ENGINEERING &amp; DESIGN</t>
  </si>
  <si>
    <t>TOTAL CONSTRUCTION COST ESTIMATE</t>
  </si>
  <si>
    <t>CONTINGENCY (20%)</t>
  </si>
  <si>
    <t>LANDSCAPE &amp; HARDSCAPE IMPROVEMENTS</t>
  </si>
  <si>
    <t>SUBTOTAL</t>
  </si>
  <si>
    <t xml:space="preserve">Total Cash Allowance Amount </t>
  </si>
  <si>
    <t>HCFCD Permit Fee</t>
  </si>
  <si>
    <t>[2]</t>
  </si>
  <si>
    <t>Flood Plain Management District Permit</t>
  </si>
  <si>
    <t>[1]</t>
  </si>
  <si>
    <t>Total Amount</t>
  </si>
  <si>
    <t>Unit Price</t>
  </si>
  <si>
    <t>Quantity</t>
  </si>
  <si>
    <t>UnitS</t>
  </si>
  <si>
    <t>Cash Allowance Short Title</t>
  </si>
  <si>
    <t>Cash Allowance</t>
  </si>
  <si>
    <t>CASH ALLOWANCE AMOUNT</t>
  </si>
  <si>
    <t>Total Extra Unit Prices</t>
  </si>
  <si>
    <t>LF</t>
  </si>
  <si>
    <t>Preformed Expansion Joints with or w/o Load Transfer Devices</t>
  </si>
  <si>
    <t>02752</t>
  </si>
  <si>
    <t>CY</t>
  </si>
  <si>
    <t>Extra class "A" concrete with or without forms "See footnote (2)"</t>
  </si>
  <si>
    <t>03315</t>
  </si>
  <si>
    <t>Extra replacement of backfill material "See footnote (2)"</t>
  </si>
  <si>
    <t>02318</t>
  </si>
  <si>
    <t>Extra machine excavation "See footnote (2)"</t>
  </si>
  <si>
    <t>Extra hand excavation "See footnote (2)"</t>
  </si>
  <si>
    <t>Excavation around obstruction “See footnote (2)”</t>
  </si>
  <si>
    <t>EA</t>
  </si>
  <si>
    <t>Horizontal Dowels installed “See footnote (2)”</t>
  </si>
  <si>
    <t>SY</t>
  </si>
  <si>
    <t>Extra Sodding “See footnote (2)”</t>
  </si>
  <si>
    <t>02922</t>
  </si>
  <si>
    <t>Extra Saw-cut, concrete pavement “See footnote (2)”</t>
  </si>
  <si>
    <t>Removing miscellaneous structures of concrete or masonry “See footnote (2)”</t>
  </si>
  <si>
    <t>02221</t>
  </si>
  <si>
    <t>Item Description</t>
  </si>
  <si>
    <t>Control No.</t>
  </si>
  <si>
    <t xml:space="preserve"> Item No.</t>
  </si>
  <si>
    <t xml:space="preserve">EXTRA UNIT PRICES </t>
  </si>
  <si>
    <t>Total Water Main Unit Prices</t>
  </si>
  <si>
    <t>Remove and salvage existing fire hydrant</t>
  </si>
  <si>
    <t>02520</t>
  </si>
  <si>
    <t>6-inch diameter Fire Hydrant branch (Lead) by open cut</t>
  </si>
  <si>
    <t>Fire hydrant assembly, all depths, including 6-inch diameter gate
valve and box</t>
  </si>
  <si>
    <t>12-inch diameter wet connection</t>
  </si>
  <si>
    <t>02513</t>
  </si>
  <si>
    <t>8-inch diameter wet connection</t>
  </si>
  <si>
    <t>3/4-inch to 1-inch diameter water taps and copper service line with
meter box, long side</t>
  </si>
  <si>
    <t>02512</t>
  </si>
  <si>
    <t>3/4-inch to 1-inch diameter water taps and copper service line with
meter box, short side.</t>
  </si>
  <si>
    <t>12-inch diameter water line by trenchless construction with
restrained joints</t>
  </si>
  <si>
    <t>02511</t>
  </si>
  <si>
    <t>12-inch diameter water line by open cut, DIP, restrained joints</t>
  </si>
  <si>
    <t xml:space="preserve">12-inch diameter water line by open cut, restrained joints </t>
  </si>
  <si>
    <t>12-inch diameter water line by open cut</t>
  </si>
  <si>
    <t>8-inch diameter DIP water line by trenchless construction with
restrained joints</t>
  </si>
  <si>
    <t>8-inch diameter DIP water line by open cut, restrained joints</t>
  </si>
  <si>
    <t>8-inch diameter water line by open cut, restrained joints</t>
  </si>
  <si>
    <t>8-inch diameter water line by trenchless construction with</t>
  </si>
  <si>
    <t>8-inch diameter water line by open cut</t>
  </si>
  <si>
    <t>Remove and dispose of 12-inch CI water line</t>
  </si>
  <si>
    <t>Remove and dispose of 8-inch CI water line</t>
  </si>
  <si>
    <t>Adjust existing valve box to new grade</t>
  </si>
  <si>
    <t>02086</t>
  </si>
  <si>
    <t xml:space="preserve">WATER MAIN ITEMS </t>
  </si>
  <si>
    <t>Total Storm Water Unit Prices</t>
  </si>
  <si>
    <t>Type A inlet (with locking mechanism for grate)</t>
  </si>
  <si>
    <t>02632/02633</t>
  </si>
  <si>
    <t>Type E inlet (with locking mechanism for cover)</t>
  </si>
  <si>
    <t>Type BB inlet (with locking mechanism for plates)</t>
  </si>
  <si>
    <t>Junction box (Cast-in-place)</t>
  </si>
  <si>
    <t>02632</t>
  </si>
  <si>
    <t>84-inch diameter storm sewer by open cut</t>
  </si>
  <si>
    <t>02631</t>
  </si>
  <si>
    <t>78-inch diameter storm sewer by open cut</t>
  </si>
  <si>
    <t>60-inch diameter storm sewer by open cut</t>
  </si>
  <si>
    <t>54-inch diameter storm sewer by open cut</t>
  </si>
  <si>
    <t>36-inch diameter storm sewer by open cut</t>
  </si>
  <si>
    <t>24-inch diameter storm sewer by open cut</t>
  </si>
  <si>
    <t>Adjust Storm &amp; Sanitary Manholes to Grade (install locking
mechanism for cover)</t>
  </si>
  <si>
    <t>VF</t>
  </si>
  <si>
    <t>Extra depth, 4-foot diameter precast concrete manhole</t>
  </si>
  <si>
    <t>02082</t>
  </si>
  <si>
    <t>Type C manhole for 78-inch and larger diameter sewers (with
locking mechanism for cover)</t>
  </si>
  <si>
    <t>02082/02087</t>
  </si>
  <si>
    <t>Type C manhole for 48-inch to 72-inch diameter sewers (with
locking mechanism for cover)</t>
  </si>
  <si>
    <t>Type C manhole for 42-inch diameter and smaller sewers (with
locking mechanism for cover)</t>
  </si>
  <si>
    <t xml:space="preserve">STORM WATER ITEMS </t>
  </si>
  <si>
    <t>Total Street and Bridge Unit Prices</t>
  </si>
  <si>
    <t>Pedestrian Rail</t>
  </si>
  <si>
    <t>-</t>
  </si>
  <si>
    <t>SF</t>
  </si>
  <si>
    <t>Curb Ramp</t>
  </si>
  <si>
    <t>02775</t>
  </si>
  <si>
    <t>Sidewalk 4-1/2-inch thick</t>
  </si>
  <si>
    <t>Concrete Paving Header</t>
  </si>
  <si>
    <t>02771</t>
  </si>
  <si>
    <t>6-Inch Concrete Curb (Monolithic)</t>
  </si>
  <si>
    <t>Reflectorized paint on 6-inch curb, white or yellow</t>
  </si>
  <si>
    <t>02767</t>
  </si>
  <si>
    <t>Thermoplastic Pavement Marking symbol TURNING ARROW</t>
  </si>
  <si>
    <t>Thermoplastic Pavement Marking 24-inch wide White</t>
  </si>
  <si>
    <t>Thermoplastic Pavement Marking 12-inch wide White</t>
  </si>
  <si>
    <t>Thermoplastic Pavement Marking 8-inch wide White</t>
  </si>
  <si>
    <t>Thermoplastic Pavement Marking 4-inch wide Yellow (SLD)</t>
  </si>
  <si>
    <t>Temporary Pavement Markers Class III 4-inch wide Yellow (SLD)</t>
  </si>
  <si>
    <t>02765</t>
  </si>
  <si>
    <t>Temporary Pavement Markers Class III 24-inch wide White (SLD)</t>
  </si>
  <si>
    <t>Blast cleaning pavement markers TURNING ARROW</t>
  </si>
  <si>
    <t>02762</t>
  </si>
  <si>
    <t>Blast cleaning pavement markers 24-inch wide lines</t>
  </si>
  <si>
    <t>Blast cleaning pavement markers 12-inch wide lines</t>
  </si>
  <si>
    <t>Blast cleaning pavement markers 8-inch wide lines</t>
  </si>
  <si>
    <t>Blast cleaning pavement markers 4-inch wide lines</t>
  </si>
  <si>
    <t>Raised Pav Marker Ty II Two face Reflective (W/Y)</t>
  </si>
  <si>
    <t>Concrete Driveways including Excavation 7-inch thick</t>
  </si>
  <si>
    <t>02764</t>
  </si>
  <si>
    <t>Horizontal Dowel, 24-Inch</t>
  </si>
  <si>
    <t>02754</t>
  </si>
  <si>
    <t>Street Pavement Expansion Joint with Load transfer</t>
  </si>
  <si>
    <t>Reinforced Concrete Pavement 8-inch thick</t>
  </si>
  <si>
    <t>02751</t>
  </si>
  <si>
    <t>Flexible Base Course/temp driveways Commercial up to 24 feet
wide</t>
  </si>
  <si>
    <t>02714</t>
  </si>
  <si>
    <t>Lime stabilized subgrade, 8-inch thick</t>
  </si>
  <si>
    <t>02336</t>
  </si>
  <si>
    <t>TON</t>
  </si>
  <si>
    <t>Lime for Lime stabilized Subgrade (DRY WEIGHT) (6%)</t>
  </si>
  <si>
    <t>Roadway Excavation with or without subgrade</t>
  </si>
  <si>
    <t>02315</t>
  </si>
  <si>
    <t>Remove/ Dispose Conc Sidewalk 4-inch thick/More</t>
  </si>
  <si>
    <t>Remove/Dispose Conc driveway 6-inch thick/More</t>
  </si>
  <si>
    <t>Remove/Dispose Reinforced Concrete with Asph Overlay/ with or
without Base</t>
  </si>
  <si>
    <t xml:space="preserve">STREET AND BRIDGE ITEMS </t>
  </si>
  <si>
    <t xml:space="preserve">Total General Unit Price </t>
  </si>
  <si>
    <t>Sodding</t>
  </si>
  <si>
    <t>AC</t>
  </si>
  <si>
    <t>Hydromulch seeding</t>
  </si>
  <si>
    <t>02921</t>
  </si>
  <si>
    <t>Temporary Asphalt Sidewalks</t>
  </si>
  <si>
    <t>027141S</t>
  </si>
  <si>
    <t>Remove And Dispose of Existing Inlets</t>
  </si>
  <si>
    <t>Remove And Dispose of Pipe Culverts, Sewers, And Sewer Leads</t>
  </si>
  <si>
    <t>Remove/Dispose storm pipe 84-inch dia- RCP</t>
  </si>
  <si>
    <t>Remove/Dispose storm pipe 78-inch dia- RCP</t>
  </si>
  <si>
    <t>Remove/Dispose storm pipe 54-inch dia- RCP</t>
  </si>
  <si>
    <t>Remove/Dispose storm pipe 42-inch dia- RCP</t>
  </si>
  <si>
    <t>Remove/Dispose storm pipe 30-inch dia- RCP</t>
  </si>
  <si>
    <t>Remove/Dispose storm pipe 24-inch dia- RCP</t>
  </si>
  <si>
    <t>Stabilized Construction Exit (includes removal)</t>
  </si>
  <si>
    <t>01575</t>
  </si>
  <si>
    <t>Filter Fabric Fence</t>
  </si>
  <si>
    <t>01570</t>
  </si>
  <si>
    <t>Reinforced Filter Fabric Barrier</t>
  </si>
  <si>
    <t>Inlet Protection Barrier (Gravel bags)</t>
  </si>
  <si>
    <t>Inlet Protection Barrier (Silt Fence)</t>
  </si>
  <si>
    <t>Zero curb cutback</t>
  </si>
  <si>
    <t>01562</t>
  </si>
  <si>
    <t>LS</t>
  </si>
  <si>
    <t>Tree and plant protection</t>
  </si>
  <si>
    <t>Remove Low Profile Concrete Barrier (Type 2)</t>
  </si>
  <si>
    <t>01555</t>
  </si>
  <si>
    <t>Relocate Low Profile Concrete Barriers (Type 2)</t>
  </si>
  <si>
    <t>Install Low Profile Concrete Barrier (Type 2)</t>
  </si>
  <si>
    <t>Remove Low Profile Concrete Barrier (Type 1)</t>
  </si>
  <si>
    <t>Relocate Low Profile Concrete Barriers (Type 1)</t>
  </si>
  <si>
    <t>Install Low Profile Concrete Barrier (Type 1)</t>
  </si>
  <si>
    <t>Flagmen</t>
  </si>
  <si>
    <t>Traffic Control &amp; Regulation</t>
  </si>
  <si>
    <t>Furnish and Install new street signs including poles, hardware and
foundations at locations listed on plans or as directed by the
engineer</t>
  </si>
  <si>
    <t>01554</t>
  </si>
  <si>
    <t>Mobilization</t>
  </si>
  <si>
    <t>01502</t>
  </si>
  <si>
    <t>Units</t>
  </si>
  <si>
    <t>GENERAL PROJECT ITEMS</t>
  </si>
  <si>
    <t>Walnut Bend Lane Reconstruction From Westheimer Road to Westpark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</si>
</sst>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;&quot;---&quot;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>
      <alignment vertical="top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>
      <alignment vertical="top"/>
    </xf>
    <xf numFmtId="0" fontId="3" fillId="0" borderId="0"/>
    <xf numFmtId="0" fontId="11" fillId="0" borderId="0">
      <alignment vertical="top"/>
    </xf>
    <xf numFmtId="0" fontId="12" fillId="0" borderId="0"/>
    <xf numFmtId="0" fontId="9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9" fillId="0" borderId="0"/>
    <xf numFmtId="0" fontId="9" fillId="0" borderId="0"/>
    <xf numFmtId="0" fontId="9" fillId="0" borderId="0"/>
    <xf numFmtId="0" fontId="11" fillId="0" borderId="0">
      <alignment vertical="top"/>
    </xf>
    <xf numFmtId="0" fontId="12" fillId="0" borderId="0"/>
    <xf numFmtId="0" fontId="12" fillId="0" borderId="0"/>
    <xf numFmtId="0" fontId="9" fillId="0" borderId="0"/>
    <xf numFmtId="0" fontId="9" fillId="0" borderId="0"/>
    <xf numFmtId="0" fontId="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" fillId="0" borderId="0"/>
    <xf numFmtId="0" fontId="3" fillId="0" borderId="0"/>
    <xf numFmtId="0" fontId="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/>
    <xf numFmtId="44" fontId="1" fillId="0" borderId="1" xfId="0" applyNumberFormat="1" applyFont="1" applyBorder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4" fontId="5" fillId="0" borderId="1" xfId="2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6" xfId="0" applyFont="1" applyFill="1" applyBorder="1" applyAlignment="1"/>
    <xf numFmtId="0" fontId="5" fillId="0" borderId="5" xfId="0" applyFont="1" applyFill="1" applyBorder="1" applyAlignment="1"/>
    <xf numFmtId="0" fontId="5" fillId="0" borderId="5" xfId="0" applyFont="1" applyFill="1" applyBorder="1" applyAlignment="1">
      <alignment wrapText="1"/>
    </xf>
    <xf numFmtId="0" fontId="5" fillId="0" borderId="4" xfId="0" applyFont="1" applyFill="1" applyBorder="1" applyAlignment="1"/>
    <xf numFmtId="37" fontId="0" fillId="0" borderId="0" xfId="0" applyNumberFormat="1"/>
    <xf numFmtId="44" fontId="6" fillId="0" borderId="1" xfId="2" applyFont="1" applyFill="1" applyBorder="1" applyAlignment="1">
      <alignment horizontal="center"/>
    </xf>
    <xf numFmtId="0" fontId="6" fillId="0" borderId="6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center" wrapText="1"/>
    </xf>
    <xf numFmtId="49" fontId="5" fillId="0" borderId="8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49" fontId="5" fillId="0" borderId="9" xfId="0" applyNumberFormat="1" applyFont="1" applyFill="1" applyBorder="1" applyAlignment="1">
      <alignment horizontal="center" wrapText="1"/>
    </xf>
    <xf numFmtId="49" fontId="5" fillId="0" borderId="10" xfId="0" applyNumberFormat="1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 wrapText="1"/>
    </xf>
    <xf numFmtId="49" fontId="5" fillId="0" borderId="4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4" fontId="6" fillId="0" borderId="1" xfId="3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left"/>
    </xf>
    <xf numFmtId="44" fontId="6" fillId="0" borderId="2" xfId="2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left" wrapText="1"/>
    </xf>
    <xf numFmtId="44" fontId="5" fillId="0" borderId="1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165" fontId="6" fillId="0" borderId="13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4" fontId="6" fillId="0" borderId="0" xfId="2" applyFont="1" applyFill="1" applyBorder="1" applyAlignment="1">
      <alignment horizontal="center"/>
    </xf>
    <xf numFmtId="44" fontId="6" fillId="0" borderId="0" xfId="3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4" fontId="6" fillId="0" borderId="13" xfId="3" applyNumberFormat="1" applyFont="1" applyFill="1" applyBorder="1" applyAlignment="1">
      <alignment horizontal="center"/>
    </xf>
    <xf numFmtId="44" fontId="0" fillId="0" borderId="0" xfId="0" applyNumberFormat="1"/>
    <xf numFmtId="44" fontId="6" fillId="0" borderId="3" xfId="2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44" fontId="6" fillId="0" borderId="0" xfId="3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49" fontId="8" fillId="0" borderId="0" xfId="0" applyNumberFormat="1" applyFont="1" applyBorder="1"/>
    <xf numFmtId="0" fontId="8" fillId="0" borderId="0" xfId="0" applyFont="1" applyBorder="1"/>
    <xf numFmtId="44" fontId="6" fillId="0" borderId="12" xfId="0" applyNumberFormat="1" applyFont="1" applyBorder="1" applyAlignment="1">
      <alignment horizontal="center"/>
    </xf>
    <xf numFmtId="44" fontId="6" fillId="0" borderId="12" xfId="3" applyNumberFormat="1" applyFont="1" applyBorder="1" applyAlignment="1">
      <alignment horizontal="center"/>
    </xf>
  </cellXfs>
  <cellStyles count="67">
    <cellStyle name="Comma" xfId="1" builtinId="3"/>
    <cellStyle name="Comma 2" xfId="4"/>
    <cellStyle name="Comma 2 2" xfId="5"/>
    <cellStyle name="Comma 2 2 2" xfId="6"/>
    <cellStyle name="Comma 2 3" xfId="7"/>
    <cellStyle name="Comma 3" xfId="8"/>
    <cellStyle name="Comma 3 2" xfId="9"/>
    <cellStyle name="Comma 3 2 2" xfId="10"/>
    <cellStyle name="Comma 3 3" xfId="11"/>
    <cellStyle name="Comma 4" xfId="12"/>
    <cellStyle name="Comma 4 2" xfId="13"/>
    <cellStyle name="Comma 5" xfId="14"/>
    <cellStyle name="Comma 6" xfId="15"/>
    <cellStyle name="Comma 7" xfId="16"/>
    <cellStyle name="Comma 7 2" xfId="17"/>
    <cellStyle name="Currency" xfId="2" builtinId="4"/>
    <cellStyle name="Currency 2" xfId="18"/>
    <cellStyle name="Currency 2 2" xfId="19"/>
    <cellStyle name="Currency 2 2 2" xfId="20"/>
    <cellStyle name="Currency 2 3" xfId="21"/>
    <cellStyle name="Currency 2 4" xfId="3"/>
    <cellStyle name="Currency 3" xfId="22"/>
    <cellStyle name="Currency 3 2" xfId="23"/>
    <cellStyle name="Currency 3 2 2" xfId="24"/>
    <cellStyle name="Currency 3 3" xfId="25"/>
    <cellStyle name="Currency 3 4" xfId="26"/>
    <cellStyle name="Currency 4" xfId="27"/>
    <cellStyle name="Currency 4 2" xfId="28"/>
    <cellStyle name="Currency 4 3" xfId="29"/>
    <cellStyle name="Currency 5" xfId="30"/>
    <cellStyle name="Currency 6" xfId="31"/>
    <cellStyle name="Currency 7" xfId="32"/>
    <cellStyle name="Currency 7 2" xfId="33"/>
    <cellStyle name="Normal" xfId="0" builtinId="0"/>
    <cellStyle name="Normal 10" xfId="34"/>
    <cellStyle name="Normal 11" xfId="35"/>
    <cellStyle name="Normal 12" xfId="36"/>
    <cellStyle name="Normal 13" xfId="37"/>
    <cellStyle name="Normal 2" xfId="38"/>
    <cellStyle name="Normal 2 2" xfId="39"/>
    <cellStyle name="Normal 2 2 2" xfId="40"/>
    <cellStyle name="Normal 2 2 2 2" xfId="41"/>
    <cellStyle name="Normal 2 3" xfId="42"/>
    <cellStyle name="Normal 2 3 2" xfId="43"/>
    <cellStyle name="Normal 2 4" xfId="44"/>
    <cellStyle name="Normal 2_Detail" xfId="45"/>
    <cellStyle name="Normal 3" xfId="46"/>
    <cellStyle name="Normal 3 2" xfId="47"/>
    <cellStyle name="Normal 3 3" xfId="48"/>
    <cellStyle name="Normal 4" xfId="49"/>
    <cellStyle name="Normal 4 2" xfId="50"/>
    <cellStyle name="Normal 5" xfId="51"/>
    <cellStyle name="Normal 5 2" xfId="52"/>
    <cellStyle name="Normal 6" xfId="53"/>
    <cellStyle name="Normal 7" xfId="54"/>
    <cellStyle name="Normal 8" xfId="55"/>
    <cellStyle name="Normal 9" xfId="56"/>
    <cellStyle name="Percent 2" xfId="57"/>
    <cellStyle name="Percent 2 2" xfId="58"/>
    <cellStyle name="Percent 2 2 2" xfId="59"/>
    <cellStyle name="Percent 2 3" xfId="60"/>
    <cellStyle name="Percent 3" xfId="61"/>
    <cellStyle name="Percent 3 2" xfId="62"/>
    <cellStyle name="Percent 4" xfId="63"/>
    <cellStyle name="Percent 5" xfId="64"/>
    <cellStyle name="Percent 6" xfId="65"/>
    <cellStyle name="Percent 6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zoomScale="115" zoomScaleNormal="115" workbookViewId="0">
      <selection activeCell="B9" sqref="B9"/>
    </sheetView>
  </sheetViews>
  <sheetFormatPr defaultRowHeight="15" x14ac:dyDescent="0.25"/>
  <cols>
    <col min="2" max="2" width="31.5703125" customWidth="1"/>
    <col min="3" max="3" width="10.140625" bestFit="1" customWidth="1"/>
    <col min="4" max="12" width="9.28515625" bestFit="1" customWidth="1"/>
    <col min="13" max="13" width="11.140625" style="1" customWidth="1"/>
  </cols>
  <sheetData>
    <row r="4" spans="2:13" x14ac:dyDescent="0.25">
      <c r="B4" s="11" t="s">
        <v>8</v>
      </c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5</v>
      </c>
    </row>
    <row r="5" spans="2:13" x14ac:dyDescent="0.25">
      <c r="B5" s="11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13"/>
    </row>
    <row r="6" spans="2:13" x14ac:dyDescent="0.2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25">
      <c r="B7" s="2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0</v>
      </c>
    </row>
    <row r="8" spans="2:13" x14ac:dyDescent="0.25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0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7" t="s">
        <v>7</v>
      </c>
      <c r="C13" s="3">
        <f>SUM(C6:C12)</f>
        <v>0</v>
      </c>
      <c r="D13" s="3">
        <f t="shared" ref="D13:M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6">
        <f t="shared" si="2"/>
        <v>0</v>
      </c>
    </row>
    <row r="14" spans="2:13" x14ac:dyDescent="0.25">
      <c r="B14" s="18"/>
      <c r="C14" s="14">
        <f>SUM(C13:G13)</f>
        <v>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6"/>
    </row>
    <row r="15" spans="2:13" ht="15" customHeight="1" x14ac:dyDescent="0.25">
      <c r="B15" s="6" t="s">
        <v>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2:13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25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f t="shared" si="3"/>
        <v>0</v>
      </c>
    </row>
    <row r="23" spans="2:13" x14ac:dyDescent="0.25">
      <c r="B23" s="17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0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6">
        <f t="shared" ref="M23" si="13">SUM(M16:M22)</f>
        <v>0</v>
      </c>
    </row>
    <row r="24" spans="2:13" x14ac:dyDescent="0.25">
      <c r="B24" s="18"/>
      <c r="C24" s="14">
        <f>SUM(C23:G23)</f>
        <v>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6"/>
    </row>
  </sheetData>
  <mergeCells count="12">
    <mergeCell ref="B23:B24"/>
    <mergeCell ref="M23:M24"/>
    <mergeCell ref="C24:G24"/>
    <mergeCell ref="H24:L24"/>
    <mergeCell ref="C15:M15"/>
    <mergeCell ref="B4:B5"/>
    <mergeCell ref="M4:M5"/>
    <mergeCell ref="C4:L4"/>
    <mergeCell ref="H14:L14"/>
    <mergeCell ref="C14:G14"/>
    <mergeCell ref="M13:M14"/>
    <mergeCell ref="B13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tabSelected="1" zoomScale="115" zoomScaleNormal="115" workbookViewId="0">
      <selection activeCell="F9" sqref="F9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1" t="s">
        <v>8</v>
      </c>
      <c r="C4" s="12" t="s">
        <v>5</v>
      </c>
    </row>
    <row r="5" spans="2:3" x14ac:dyDescent="0.25">
      <c r="B5" s="11"/>
      <c r="C5" s="13"/>
    </row>
    <row r="6" spans="2:3" x14ac:dyDescent="0.25">
      <c r="B6" s="2" t="s">
        <v>0</v>
      </c>
      <c r="C6" s="5">
        <v>0</v>
      </c>
    </row>
    <row r="7" spans="2:3" x14ac:dyDescent="0.25">
      <c r="B7" s="2" t="s">
        <v>1</v>
      </c>
      <c r="C7" s="5">
        <v>0</v>
      </c>
    </row>
    <row r="8" spans="2:3" x14ac:dyDescent="0.25">
      <c r="B8" s="2" t="s">
        <v>2</v>
      </c>
      <c r="C8" s="5">
        <v>0</v>
      </c>
    </row>
    <row r="9" spans="2:3" x14ac:dyDescent="0.25">
      <c r="B9" s="2" t="s">
        <v>3</v>
      </c>
      <c r="C9" s="5">
        <v>0</v>
      </c>
    </row>
    <row r="10" spans="2:3" x14ac:dyDescent="0.25">
      <c r="B10" s="2" t="s">
        <v>17</v>
      </c>
      <c r="C10" s="5">
        <v>9134867</v>
      </c>
    </row>
    <row r="11" spans="2:3" x14ac:dyDescent="0.25">
      <c r="B11" s="2" t="s">
        <v>4</v>
      </c>
      <c r="C11" s="5">
        <v>0</v>
      </c>
    </row>
    <row r="12" spans="2:3" x14ac:dyDescent="0.25">
      <c r="B12" s="17" t="s">
        <v>7</v>
      </c>
      <c r="C12" s="16">
        <f>SUM(C6:C11)</f>
        <v>9134867</v>
      </c>
    </row>
    <row r="13" spans="2:3" x14ac:dyDescent="0.25">
      <c r="B13" s="18"/>
      <c r="C13" s="16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>
        <v>0</v>
      </c>
    </row>
    <row r="16" spans="2:3" x14ac:dyDescent="0.25">
      <c r="B16" s="2" t="s">
        <v>11</v>
      </c>
      <c r="C16" s="5">
        <v>1826973</v>
      </c>
    </row>
    <row r="17" spans="2:3" x14ac:dyDescent="0.25">
      <c r="B17" s="2" t="s">
        <v>12</v>
      </c>
      <c r="C17" s="5">
        <v>0</v>
      </c>
    </row>
    <row r="18" spans="2:3" x14ac:dyDescent="0.25">
      <c r="B18" s="2" t="s">
        <v>13</v>
      </c>
      <c r="C18" s="5">
        <v>0</v>
      </c>
    </row>
    <row r="19" spans="2:3" x14ac:dyDescent="0.25">
      <c r="B19" s="2" t="s">
        <v>4</v>
      </c>
      <c r="C19" s="5">
        <v>0</v>
      </c>
    </row>
    <row r="20" spans="2:3" x14ac:dyDescent="0.25">
      <c r="B20" s="2"/>
      <c r="C20" s="5"/>
    </row>
    <row r="21" spans="2:3" x14ac:dyDescent="0.25">
      <c r="B21" s="8" t="s">
        <v>14</v>
      </c>
      <c r="C21" s="9">
        <v>7307894</v>
      </c>
    </row>
    <row r="22" spans="2:3" x14ac:dyDescent="0.25">
      <c r="B22" s="17" t="s">
        <v>15</v>
      </c>
      <c r="C22" s="16">
        <f t="shared" ref="C22" si="0">SUM(C15:C21)</f>
        <v>9134867</v>
      </c>
    </row>
    <row r="23" spans="2:3" x14ac:dyDescent="0.25">
      <c r="B23" s="18"/>
      <c r="C23" s="16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2"/>
  <sheetViews>
    <sheetView showWhiteSpace="0" view="pageLayout" topLeftCell="A124" zoomScale="70" zoomScaleNormal="100" zoomScalePageLayoutView="70" workbookViewId="0">
      <selection activeCell="G137" sqref="G136:G137"/>
    </sheetView>
  </sheetViews>
  <sheetFormatPr defaultRowHeight="15" x14ac:dyDescent="0.25"/>
  <cols>
    <col min="1" max="1" width="7.85546875" customWidth="1"/>
    <col min="2" max="2" width="11.42578125" style="23" customWidth="1"/>
    <col min="3" max="3" width="34.42578125" style="22" customWidth="1"/>
    <col min="4" max="4" width="11.140625" customWidth="1"/>
    <col min="5" max="5" width="11.42578125" customWidth="1"/>
    <col min="6" max="6" width="16.5703125" customWidth="1"/>
    <col min="7" max="7" width="23.28515625" customWidth="1"/>
    <col min="9" max="10" width="14.28515625" bestFit="1" customWidth="1"/>
    <col min="11" max="11" width="11.5703125" bestFit="1" customWidth="1"/>
    <col min="15" max="15" width="28.85546875" customWidth="1"/>
    <col min="16" max="16" width="23.140625" customWidth="1"/>
  </cols>
  <sheetData>
    <row r="1" spans="1:11" ht="15.75" x14ac:dyDescent="0.25">
      <c r="A1" s="97" t="s">
        <v>201</v>
      </c>
      <c r="B1" s="96"/>
      <c r="C1" s="95"/>
      <c r="D1" s="94"/>
      <c r="E1" s="93"/>
      <c r="F1" s="99"/>
      <c r="G1" s="98"/>
    </row>
    <row r="2" spans="1:11" ht="15.75" x14ac:dyDescent="0.25">
      <c r="A2" s="97"/>
      <c r="B2" s="96"/>
      <c r="C2" s="95"/>
      <c r="D2" s="94"/>
      <c r="E2" s="93"/>
      <c r="F2" s="92"/>
      <c r="G2" s="91"/>
    </row>
    <row r="3" spans="1:11" x14ac:dyDescent="0.25">
      <c r="A3" s="51" t="s">
        <v>200</v>
      </c>
      <c r="B3" s="51"/>
      <c r="C3" s="51"/>
      <c r="D3" s="51"/>
      <c r="E3" s="51"/>
      <c r="F3" s="51"/>
      <c r="G3" s="51"/>
    </row>
    <row r="4" spans="1:11" ht="28.5" customHeight="1" x14ac:dyDescent="0.25">
      <c r="A4" s="61" t="s">
        <v>63</v>
      </c>
      <c r="B4" s="62" t="s">
        <v>62</v>
      </c>
      <c r="C4" s="61" t="s">
        <v>61</v>
      </c>
      <c r="D4" s="61" t="s">
        <v>199</v>
      </c>
      <c r="E4" s="61" t="s">
        <v>36</v>
      </c>
      <c r="F4" s="61" t="s">
        <v>35</v>
      </c>
      <c r="G4" s="61" t="s">
        <v>34</v>
      </c>
    </row>
    <row r="5" spans="1:11" x14ac:dyDescent="0.25">
      <c r="A5" s="61"/>
      <c r="B5" s="62"/>
      <c r="C5" s="61"/>
      <c r="D5" s="61"/>
      <c r="E5" s="61"/>
      <c r="F5" s="61"/>
      <c r="G5" s="61"/>
    </row>
    <row r="6" spans="1:11" x14ac:dyDescent="0.25">
      <c r="A6" s="88">
        <v>1</v>
      </c>
      <c r="B6" s="90" t="s">
        <v>198</v>
      </c>
      <c r="C6" s="89" t="s">
        <v>197</v>
      </c>
      <c r="D6" s="88" t="s">
        <v>184</v>
      </c>
      <c r="E6" s="87">
        <v>1</v>
      </c>
      <c r="F6" s="86">
        <v>225000</v>
      </c>
      <c r="G6" s="86">
        <f>F6*E6</f>
        <v>225000</v>
      </c>
    </row>
    <row r="7" spans="1:11" ht="75" x14ac:dyDescent="0.25">
      <c r="A7" s="58">
        <v>2</v>
      </c>
      <c r="B7" s="60" t="s">
        <v>196</v>
      </c>
      <c r="C7" s="59" t="s">
        <v>195</v>
      </c>
      <c r="D7" s="58" t="s">
        <v>53</v>
      </c>
      <c r="E7" s="57">
        <v>100</v>
      </c>
      <c r="F7" s="37">
        <v>250</v>
      </c>
      <c r="G7" s="37">
        <f>F7*E7</f>
        <v>25000</v>
      </c>
    </row>
    <row r="8" spans="1:11" x14ac:dyDescent="0.25">
      <c r="A8" s="58">
        <v>3</v>
      </c>
      <c r="B8" s="60" t="s">
        <v>187</v>
      </c>
      <c r="C8" s="59" t="s">
        <v>194</v>
      </c>
      <c r="D8" s="58" t="s">
        <v>184</v>
      </c>
      <c r="E8" s="57">
        <v>1</v>
      </c>
      <c r="F8" s="37">
        <v>175000</v>
      </c>
      <c r="G8" s="37">
        <f>F8*E8</f>
        <v>175000</v>
      </c>
    </row>
    <row r="9" spans="1:11" x14ac:dyDescent="0.25">
      <c r="A9" s="58">
        <v>4</v>
      </c>
      <c r="B9" s="60" t="s">
        <v>187</v>
      </c>
      <c r="C9" s="59" t="s">
        <v>193</v>
      </c>
      <c r="D9" s="58" t="s">
        <v>184</v>
      </c>
      <c r="E9" s="57">
        <v>1</v>
      </c>
      <c r="F9" s="37">
        <v>150000</v>
      </c>
      <c r="G9" s="37">
        <f>F9*E9</f>
        <v>150000</v>
      </c>
    </row>
    <row r="10" spans="1:11" ht="30" x14ac:dyDescent="0.25">
      <c r="A10" s="58">
        <v>5</v>
      </c>
      <c r="B10" s="60" t="s">
        <v>187</v>
      </c>
      <c r="C10" s="59" t="s">
        <v>192</v>
      </c>
      <c r="D10" s="58" t="s">
        <v>42</v>
      </c>
      <c r="E10" s="57">
        <v>5000</v>
      </c>
      <c r="F10" s="37">
        <v>15</v>
      </c>
      <c r="G10" s="37">
        <f>F10*E10</f>
        <v>75000</v>
      </c>
      <c r="I10" s="85"/>
      <c r="K10" s="36"/>
    </row>
    <row r="11" spans="1:11" ht="30" x14ac:dyDescent="0.25">
      <c r="A11" s="58">
        <v>6</v>
      </c>
      <c r="B11" s="60" t="s">
        <v>187</v>
      </c>
      <c r="C11" s="59" t="s">
        <v>191</v>
      </c>
      <c r="D11" s="58" t="s">
        <v>42</v>
      </c>
      <c r="E11" s="57">
        <v>500</v>
      </c>
      <c r="F11" s="37">
        <v>6</v>
      </c>
      <c r="G11" s="37">
        <f>F11*E11</f>
        <v>3000</v>
      </c>
      <c r="K11" s="36"/>
    </row>
    <row r="12" spans="1:11" ht="30" x14ac:dyDescent="0.25">
      <c r="A12" s="58">
        <v>7</v>
      </c>
      <c r="B12" s="60" t="s">
        <v>187</v>
      </c>
      <c r="C12" s="59" t="s">
        <v>190</v>
      </c>
      <c r="D12" s="58" t="s">
        <v>42</v>
      </c>
      <c r="E12" s="57">
        <v>5000</v>
      </c>
      <c r="F12" s="37">
        <v>6</v>
      </c>
      <c r="G12" s="37">
        <f>F12*E12</f>
        <v>30000</v>
      </c>
      <c r="K12" s="36"/>
    </row>
    <row r="13" spans="1:11" ht="31.5" customHeight="1" x14ac:dyDescent="0.25">
      <c r="A13" s="58">
        <v>8</v>
      </c>
      <c r="B13" s="60" t="s">
        <v>187</v>
      </c>
      <c r="C13" s="59" t="s">
        <v>189</v>
      </c>
      <c r="D13" s="58" t="s">
        <v>42</v>
      </c>
      <c r="E13" s="57">
        <v>800</v>
      </c>
      <c r="F13" s="37">
        <v>20</v>
      </c>
      <c r="G13" s="37">
        <f>F13*E13</f>
        <v>16000</v>
      </c>
      <c r="K13" s="36"/>
    </row>
    <row r="14" spans="1:11" ht="30" x14ac:dyDescent="0.25">
      <c r="A14" s="58">
        <v>9</v>
      </c>
      <c r="B14" s="60" t="s">
        <v>187</v>
      </c>
      <c r="C14" s="59" t="s">
        <v>188</v>
      </c>
      <c r="D14" s="58" t="s">
        <v>42</v>
      </c>
      <c r="E14" s="57">
        <v>200</v>
      </c>
      <c r="F14" s="37">
        <v>6</v>
      </c>
      <c r="G14" s="37">
        <f>F14*E14</f>
        <v>1200</v>
      </c>
      <c r="K14" s="36"/>
    </row>
    <row r="15" spans="1:11" ht="30" x14ac:dyDescent="0.25">
      <c r="A15" s="58">
        <v>10</v>
      </c>
      <c r="B15" s="60" t="s">
        <v>187</v>
      </c>
      <c r="C15" s="59" t="s">
        <v>186</v>
      </c>
      <c r="D15" s="58" t="s">
        <v>42</v>
      </c>
      <c r="E15" s="57">
        <v>800</v>
      </c>
      <c r="F15" s="56">
        <v>6</v>
      </c>
      <c r="G15" s="37">
        <f>F15*E15</f>
        <v>4800</v>
      </c>
      <c r="K15" s="36"/>
    </row>
    <row r="16" spans="1:11" x14ac:dyDescent="0.25">
      <c r="A16" s="58">
        <v>11</v>
      </c>
      <c r="B16" s="60" t="s">
        <v>183</v>
      </c>
      <c r="C16" s="59" t="s">
        <v>185</v>
      </c>
      <c r="D16" s="58" t="s">
        <v>184</v>
      </c>
      <c r="E16" s="57">
        <v>1</v>
      </c>
      <c r="F16" s="56">
        <v>100000</v>
      </c>
      <c r="G16" s="37">
        <f>F16*E16</f>
        <v>100000</v>
      </c>
      <c r="K16" s="36"/>
    </row>
    <row r="17" spans="1:11" x14ac:dyDescent="0.25">
      <c r="A17" s="58">
        <v>12</v>
      </c>
      <c r="B17" s="60" t="s">
        <v>183</v>
      </c>
      <c r="C17" s="59" t="s">
        <v>182</v>
      </c>
      <c r="D17" s="58" t="s">
        <v>42</v>
      </c>
      <c r="E17" s="57">
        <v>100</v>
      </c>
      <c r="F17" s="56">
        <v>10</v>
      </c>
      <c r="G17" s="37">
        <f>F17*E17</f>
        <v>1000</v>
      </c>
      <c r="K17" s="36"/>
    </row>
    <row r="18" spans="1:11" x14ac:dyDescent="0.25">
      <c r="A18" s="58">
        <v>13</v>
      </c>
      <c r="B18" s="60" t="s">
        <v>178</v>
      </c>
      <c r="C18" s="59" t="s">
        <v>181</v>
      </c>
      <c r="D18" s="58" t="s">
        <v>42</v>
      </c>
      <c r="E18" s="57">
        <v>200</v>
      </c>
      <c r="F18" s="56">
        <v>5</v>
      </c>
      <c r="G18" s="37">
        <f>F18*E18</f>
        <v>1000</v>
      </c>
      <c r="K18" s="36"/>
    </row>
    <row r="19" spans="1:11" x14ac:dyDescent="0.25">
      <c r="A19" s="58">
        <v>14</v>
      </c>
      <c r="B19" s="60" t="s">
        <v>178</v>
      </c>
      <c r="C19" s="59" t="s">
        <v>180</v>
      </c>
      <c r="D19" s="58" t="s">
        <v>42</v>
      </c>
      <c r="E19" s="57">
        <v>300</v>
      </c>
      <c r="F19" s="56">
        <v>5</v>
      </c>
      <c r="G19" s="37">
        <f>F19*E19</f>
        <v>1500</v>
      </c>
      <c r="K19" s="36"/>
    </row>
    <row r="20" spans="1:11" x14ac:dyDescent="0.25">
      <c r="A20" s="58">
        <v>15</v>
      </c>
      <c r="B20" s="60" t="s">
        <v>178</v>
      </c>
      <c r="C20" s="59" t="s">
        <v>179</v>
      </c>
      <c r="D20" s="58" t="s">
        <v>42</v>
      </c>
      <c r="E20" s="57">
        <v>500</v>
      </c>
      <c r="F20" s="56">
        <v>3</v>
      </c>
      <c r="G20" s="37">
        <f>F20*E20</f>
        <v>1500</v>
      </c>
      <c r="K20" s="36"/>
    </row>
    <row r="21" spans="1:11" x14ac:dyDescent="0.25">
      <c r="A21" s="58">
        <v>16</v>
      </c>
      <c r="B21" s="60" t="s">
        <v>178</v>
      </c>
      <c r="C21" s="59" t="s">
        <v>177</v>
      </c>
      <c r="D21" s="58" t="s">
        <v>42</v>
      </c>
      <c r="E21" s="57">
        <v>12000</v>
      </c>
      <c r="F21" s="56">
        <v>2</v>
      </c>
      <c r="G21" s="37">
        <f>F21*E21</f>
        <v>24000</v>
      </c>
      <c r="K21" s="36"/>
    </row>
    <row r="22" spans="1:11" ht="30" x14ac:dyDescent="0.25">
      <c r="A22" s="58">
        <v>17</v>
      </c>
      <c r="B22" s="60" t="s">
        <v>176</v>
      </c>
      <c r="C22" s="59" t="s">
        <v>175</v>
      </c>
      <c r="D22" s="58" t="s">
        <v>55</v>
      </c>
      <c r="E22" s="57">
        <v>1000</v>
      </c>
      <c r="F22" s="56">
        <v>20</v>
      </c>
      <c r="G22" s="37">
        <f>F22*E22</f>
        <v>20000</v>
      </c>
      <c r="K22" s="36"/>
    </row>
    <row r="23" spans="1:11" ht="30" x14ac:dyDescent="0.25">
      <c r="A23" s="58">
        <v>18</v>
      </c>
      <c r="B23" s="60" t="s">
        <v>60</v>
      </c>
      <c r="C23" s="59" t="s">
        <v>174</v>
      </c>
      <c r="D23" s="58" t="s">
        <v>42</v>
      </c>
      <c r="E23" s="57">
        <v>1400</v>
      </c>
      <c r="F23" s="56">
        <v>15</v>
      </c>
      <c r="G23" s="37">
        <f>F23*E23</f>
        <v>21000</v>
      </c>
      <c r="K23" s="36"/>
    </row>
    <row r="24" spans="1:11" ht="30" x14ac:dyDescent="0.25">
      <c r="A24" s="58">
        <v>19</v>
      </c>
      <c r="B24" s="60" t="s">
        <v>60</v>
      </c>
      <c r="C24" s="59" t="s">
        <v>173</v>
      </c>
      <c r="D24" s="58" t="s">
        <v>42</v>
      </c>
      <c r="E24" s="57">
        <v>900</v>
      </c>
      <c r="F24" s="56">
        <v>20</v>
      </c>
      <c r="G24" s="37">
        <f>F24*E24</f>
        <v>18000</v>
      </c>
      <c r="K24" s="36"/>
    </row>
    <row r="25" spans="1:11" ht="30" x14ac:dyDescent="0.25">
      <c r="A25" s="58">
        <v>20</v>
      </c>
      <c r="B25" s="60" t="s">
        <v>60</v>
      </c>
      <c r="C25" s="59" t="s">
        <v>172</v>
      </c>
      <c r="D25" s="58" t="s">
        <v>42</v>
      </c>
      <c r="E25" s="57">
        <v>400</v>
      </c>
      <c r="F25" s="56">
        <v>20</v>
      </c>
      <c r="G25" s="37">
        <f>F25*E25</f>
        <v>8000</v>
      </c>
      <c r="K25" s="36"/>
    </row>
    <row r="26" spans="1:11" ht="30" x14ac:dyDescent="0.25">
      <c r="A26" s="58">
        <v>21</v>
      </c>
      <c r="B26" s="60" t="s">
        <v>60</v>
      </c>
      <c r="C26" s="59" t="s">
        <v>171</v>
      </c>
      <c r="D26" s="58" t="s">
        <v>42</v>
      </c>
      <c r="E26" s="57">
        <v>800</v>
      </c>
      <c r="F26" s="56">
        <v>22</v>
      </c>
      <c r="G26" s="37">
        <f>F26*E26</f>
        <v>17600</v>
      </c>
      <c r="K26" s="36"/>
    </row>
    <row r="27" spans="1:11" ht="30" x14ac:dyDescent="0.25">
      <c r="A27" s="58">
        <v>22</v>
      </c>
      <c r="B27" s="60" t="s">
        <v>60</v>
      </c>
      <c r="C27" s="59" t="s">
        <v>170</v>
      </c>
      <c r="D27" s="58" t="s">
        <v>42</v>
      </c>
      <c r="E27" s="57">
        <v>600</v>
      </c>
      <c r="F27" s="56">
        <v>25</v>
      </c>
      <c r="G27" s="37">
        <f>F27*E27</f>
        <v>15000</v>
      </c>
      <c r="K27" s="36"/>
    </row>
    <row r="28" spans="1:11" ht="30" x14ac:dyDescent="0.25">
      <c r="A28" s="58">
        <v>23</v>
      </c>
      <c r="B28" s="60" t="s">
        <v>60</v>
      </c>
      <c r="C28" s="59" t="s">
        <v>169</v>
      </c>
      <c r="D28" s="58" t="s">
        <v>42</v>
      </c>
      <c r="E28" s="57">
        <v>700</v>
      </c>
      <c r="F28" s="56">
        <v>28</v>
      </c>
      <c r="G28" s="37">
        <f>F28*E28</f>
        <v>19600</v>
      </c>
      <c r="K28" s="36"/>
    </row>
    <row r="29" spans="1:11" ht="30" x14ac:dyDescent="0.25">
      <c r="A29" s="58">
        <v>24</v>
      </c>
      <c r="B29" s="60" t="s">
        <v>60</v>
      </c>
      <c r="C29" s="59" t="s">
        <v>168</v>
      </c>
      <c r="D29" s="58" t="s">
        <v>42</v>
      </c>
      <c r="E29" s="57">
        <v>500</v>
      </c>
      <c r="F29" s="56">
        <v>15</v>
      </c>
      <c r="G29" s="37">
        <f>F29*E29</f>
        <v>7500</v>
      </c>
      <c r="K29" s="36"/>
    </row>
    <row r="30" spans="1:11" ht="30" x14ac:dyDescent="0.25">
      <c r="A30" s="58">
        <v>25</v>
      </c>
      <c r="B30" s="60" t="s">
        <v>60</v>
      </c>
      <c r="C30" s="59" t="s">
        <v>167</v>
      </c>
      <c r="D30" s="58" t="s">
        <v>53</v>
      </c>
      <c r="E30" s="57">
        <v>22</v>
      </c>
      <c r="F30" s="56">
        <v>200</v>
      </c>
      <c r="G30" s="37">
        <f>F30*E30</f>
        <v>4400</v>
      </c>
      <c r="K30" s="36"/>
    </row>
    <row r="31" spans="1:11" x14ac:dyDescent="0.25">
      <c r="A31" s="58">
        <v>26</v>
      </c>
      <c r="B31" s="60" t="s">
        <v>166</v>
      </c>
      <c r="C31" s="59" t="s">
        <v>165</v>
      </c>
      <c r="D31" s="58" t="s">
        <v>55</v>
      </c>
      <c r="E31" s="57">
        <v>2700</v>
      </c>
      <c r="F31" s="56">
        <v>20</v>
      </c>
      <c r="G31" s="37">
        <f>F31*E31</f>
        <v>54000</v>
      </c>
      <c r="K31" s="36"/>
    </row>
    <row r="32" spans="1:11" x14ac:dyDescent="0.25">
      <c r="A32" s="58">
        <v>27</v>
      </c>
      <c r="B32" s="60" t="s">
        <v>164</v>
      </c>
      <c r="C32" s="59" t="s">
        <v>163</v>
      </c>
      <c r="D32" s="58" t="s">
        <v>162</v>
      </c>
      <c r="E32" s="57">
        <v>1.4</v>
      </c>
      <c r="F32" s="56">
        <v>2000</v>
      </c>
      <c r="G32" s="37">
        <f>F32*E32</f>
        <v>2800</v>
      </c>
      <c r="K32" s="36"/>
    </row>
    <row r="33" spans="1:11" x14ac:dyDescent="0.25">
      <c r="A33" s="58">
        <v>28</v>
      </c>
      <c r="B33" s="60" t="s">
        <v>57</v>
      </c>
      <c r="C33" s="59" t="s">
        <v>161</v>
      </c>
      <c r="D33" s="58" t="s">
        <v>55</v>
      </c>
      <c r="E33" s="57">
        <v>6700</v>
      </c>
      <c r="F33" s="84">
        <v>4</v>
      </c>
      <c r="G33" s="37">
        <f>F33*E33</f>
        <v>26800</v>
      </c>
      <c r="K33" s="36"/>
    </row>
    <row r="34" spans="1:11" x14ac:dyDescent="0.25">
      <c r="A34" s="72" t="s">
        <v>160</v>
      </c>
      <c r="B34" s="72"/>
      <c r="C34" s="72"/>
      <c r="D34" s="83"/>
      <c r="E34" s="83"/>
      <c r="F34" s="83"/>
      <c r="G34" s="29">
        <f>SUM(G6:G33)</f>
        <v>1048700</v>
      </c>
      <c r="K34" s="36"/>
    </row>
    <row r="35" spans="1:11" x14ac:dyDescent="0.25">
      <c r="A35" s="80"/>
      <c r="B35" s="82"/>
      <c r="C35" s="81"/>
      <c r="D35" s="80"/>
      <c r="E35" s="79"/>
      <c r="F35" s="78"/>
      <c r="G35" s="77"/>
      <c r="K35" s="36"/>
    </row>
    <row r="36" spans="1:11" x14ac:dyDescent="0.25">
      <c r="A36" s="80"/>
      <c r="B36" s="82"/>
      <c r="C36" s="81"/>
      <c r="D36" s="80"/>
      <c r="E36" s="79"/>
      <c r="F36" s="78"/>
      <c r="G36" s="77"/>
      <c r="K36" s="36"/>
    </row>
    <row r="37" spans="1:11" x14ac:dyDescent="0.25">
      <c r="A37" s="51" t="s">
        <v>159</v>
      </c>
      <c r="B37" s="51"/>
      <c r="C37" s="51"/>
      <c r="D37" s="51"/>
      <c r="E37" s="51"/>
      <c r="F37" s="51"/>
      <c r="G37" s="51"/>
      <c r="K37" s="36"/>
    </row>
    <row r="38" spans="1:11" x14ac:dyDescent="0.25">
      <c r="A38" s="44" t="s">
        <v>63</v>
      </c>
      <c r="B38" s="63" t="s">
        <v>62</v>
      </c>
      <c r="C38" s="44" t="s">
        <v>61</v>
      </c>
      <c r="D38" s="44" t="s">
        <v>37</v>
      </c>
      <c r="E38" s="44" t="s">
        <v>36</v>
      </c>
      <c r="F38" s="44" t="s">
        <v>35</v>
      </c>
      <c r="G38" s="76" t="s">
        <v>34</v>
      </c>
      <c r="K38" s="36"/>
    </row>
    <row r="39" spans="1:11" x14ac:dyDescent="0.25">
      <c r="A39" s="61"/>
      <c r="B39" s="62"/>
      <c r="C39" s="61"/>
      <c r="D39" s="61"/>
      <c r="E39" s="61"/>
      <c r="F39" s="61"/>
      <c r="G39" s="76"/>
      <c r="K39" s="36"/>
    </row>
    <row r="40" spans="1:11" ht="45" x14ac:dyDescent="0.25">
      <c r="A40" s="58">
        <v>1</v>
      </c>
      <c r="B40" s="60" t="s">
        <v>60</v>
      </c>
      <c r="C40" s="59" t="s">
        <v>158</v>
      </c>
      <c r="D40" s="58" t="s">
        <v>55</v>
      </c>
      <c r="E40" s="58">
        <v>26000</v>
      </c>
      <c r="F40" s="2">
        <v>6</v>
      </c>
      <c r="G40" s="37">
        <f>E40*F40</f>
        <v>156000</v>
      </c>
      <c r="K40" s="36"/>
    </row>
    <row r="41" spans="1:11" ht="30" x14ac:dyDescent="0.25">
      <c r="A41" s="58">
        <v>2</v>
      </c>
      <c r="B41" s="60" t="s">
        <v>60</v>
      </c>
      <c r="C41" s="59" t="s">
        <v>157</v>
      </c>
      <c r="D41" s="58" t="s">
        <v>55</v>
      </c>
      <c r="E41" s="57">
        <v>960</v>
      </c>
      <c r="F41" s="2">
        <v>5</v>
      </c>
      <c r="G41" s="37">
        <f>E41*F41</f>
        <v>4800</v>
      </c>
      <c r="K41" s="36"/>
    </row>
    <row r="42" spans="1:11" ht="30" x14ac:dyDescent="0.25">
      <c r="A42" s="58">
        <v>3</v>
      </c>
      <c r="B42" s="60" t="s">
        <v>60</v>
      </c>
      <c r="C42" s="59" t="s">
        <v>156</v>
      </c>
      <c r="D42" s="58" t="s">
        <v>55</v>
      </c>
      <c r="E42" s="57">
        <v>5052</v>
      </c>
      <c r="F42" s="2">
        <v>5</v>
      </c>
      <c r="G42" s="37">
        <f>E42*F42</f>
        <v>25260</v>
      </c>
      <c r="K42" s="36"/>
    </row>
    <row r="43" spans="1:11" ht="30" x14ac:dyDescent="0.25">
      <c r="A43" s="58">
        <v>4</v>
      </c>
      <c r="B43" s="60" t="s">
        <v>155</v>
      </c>
      <c r="C43" s="59" t="s">
        <v>154</v>
      </c>
      <c r="D43" s="58" t="s">
        <v>45</v>
      </c>
      <c r="E43" s="57">
        <v>1000</v>
      </c>
      <c r="F43" s="2">
        <v>12</v>
      </c>
      <c r="G43" s="37">
        <f>E43*F43</f>
        <v>12000</v>
      </c>
      <c r="K43" s="36"/>
    </row>
    <row r="44" spans="1:11" ht="30" x14ac:dyDescent="0.25">
      <c r="A44" s="58">
        <v>5</v>
      </c>
      <c r="B44" s="60" t="s">
        <v>151</v>
      </c>
      <c r="C44" s="59" t="s">
        <v>153</v>
      </c>
      <c r="D44" s="58" t="s">
        <v>152</v>
      </c>
      <c r="E44" s="57">
        <v>512</v>
      </c>
      <c r="F44" s="2">
        <v>150</v>
      </c>
      <c r="G44" s="37">
        <f>E44*F44</f>
        <v>76800</v>
      </c>
      <c r="K44" s="36"/>
    </row>
    <row r="45" spans="1:11" x14ac:dyDescent="0.25">
      <c r="A45" s="58">
        <v>6</v>
      </c>
      <c r="B45" s="60" t="s">
        <v>151</v>
      </c>
      <c r="C45" s="59" t="s">
        <v>150</v>
      </c>
      <c r="D45" s="58" t="s">
        <v>55</v>
      </c>
      <c r="E45" s="57">
        <v>28415</v>
      </c>
      <c r="F45" s="2">
        <v>3</v>
      </c>
      <c r="G45" s="37">
        <f>E45*F45</f>
        <v>85245</v>
      </c>
      <c r="K45" s="36"/>
    </row>
    <row r="46" spans="1:11" ht="45" x14ac:dyDescent="0.25">
      <c r="A46" s="58">
        <v>7</v>
      </c>
      <c r="B46" s="60" t="s">
        <v>149</v>
      </c>
      <c r="C46" s="59" t="s">
        <v>148</v>
      </c>
      <c r="D46" s="58" t="s">
        <v>53</v>
      </c>
      <c r="E46" s="57">
        <v>36</v>
      </c>
      <c r="F46" s="37">
        <v>500</v>
      </c>
      <c r="G46" s="37">
        <f>E46*F46</f>
        <v>18000</v>
      </c>
      <c r="K46" s="36"/>
    </row>
    <row r="47" spans="1:11" ht="30" x14ac:dyDescent="0.25">
      <c r="A47" s="58">
        <v>8</v>
      </c>
      <c r="B47" s="60" t="s">
        <v>147</v>
      </c>
      <c r="C47" s="59" t="s">
        <v>146</v>
      </c>
      <c r="D47" s="58" t="s">
        <v>55</v>
      </c>
      <c r="E47" s="57">
        <v>26000</v>
      </c>
      <c r="F47" s="37">
        <v>45</v>
      </c>
      <c r="G47" s="37">
        <f>E47*F47</f>
        <v>1170000</v>
      </c>
      <c r="K47" s="36"/>
    </row>
    <row r="48" spans="1:11" ht="30" x14ac:dyDescent="0.25">
      <c r="A48" s="58">
        <v>9</v>
      </c>
      <c r="B48" s="60" t="s">
        <v>44</v>
      </c>
      <c r="C48" s="59" t="s">
        <v>145</v>
      </c>
      <c r="D48" s="58" t="s">
        <v>42</v>
      </c>
      <c r="E48" s="57">
        <v>3116</v>
      </c>
      <c r="F48" s="37">
        <v>10</v>
      </c>
      <c r="G48" s="37">
        <f>E48*F48</f>
        <v>31160</v>
      </c>
      <c r="K48" s="36"/>
    </row>
    <row r="49" spans="1:11" x14ac:dyDescent="0.25">
      <c r="A49" s="58">
        <v>10</v>
      </c>
      <c r="B49" s="60" t="s">
        <v>144</v>
      </c>
      <c r="C49" s="59" t="s">
        <v>143</v>
      </c>
      <c r="D49" s="58" t="s">
        <v>53</v>
      </c>
      <c r="E49" s="57">
        <v>2964</v>
      </c>
      <c r="F49" s="37">
        <v>10</v>
      </c>
      <c r="G49" s="37">
        <f>E49*F49</f>
        <v>29640</v>
      </c>
      <c r="K49" s="36"/>
    </row>
    <row r="50" spans="1:11" ht="30" x14ac:dyDescent="0.25">
      <c r="A50" s="58">
        <v>11</v>
      </c>
      <c r="B50" s="60" t="s">
        <v>142</v>
      </c>
      <c r="C50" s="59" t="s">
        <v>141</v>
      </c>
      <c r="D50" s="58" t="s">
        <v>117</v>
      </c>
      <c r="E50" s="57">
        <v>8640</v>
      </c>
      <c r="F50" s="37">
        <v>7</v>
      </c>
      <c r="G50" s="37">
        <f>E50*F50</f>
        <v>60480</v>
      </c>
      <c r="K50" s="36"/>
    </row>
    <row r="51" spans="1:11" ht="30" x14ac:dyDescent="0.25">
      <c r="A51" s="58">
        <v>12</v>
      </c>
      <c r="B51" s="60" t="s">
        <v>135</v>
      </c>
      <c r="C51" s="59" t="s">
        <v>140</v>
      </c>
      <c r="D51" s="58" t="s">
        <v>53</v>
      </c>
      <c r="E51" s="57">
        <v>400</v>
      </c>
      <c r="F51" s="37">
        <v>5</v>
      </c>
      <c r="G51" s="37">
        <f>E51*F51</f>
        <v>2000</v>
      </c>
      <c r="K51" s="36"/>
    </row>
    <row r="52" spans="1:11" ht="30" x14ac:dyDescent="0.25">
      <c r="A52" s="58">
        <v>13</v>
      </c>
      <c r="B52" s="60" t="s">
        <v>135</v>
      </c>
      <c r="C52" s="59" t="s">
        <v>139</v>
      </c>
      <c r="D52" s="58" t="s">
        <v>42</v>
      </c>
      <c r="E52" s="57">
        <v>12000</v>
      </c>
      <c r="F52" s="37">
        <v>0.4</v>
      </c>
      <c r="G52" s="37">
        <f>E52*F52</f>
        <v>4800</v>
      </c>
      <c r="K52" s="36"/>
    </row>
    <row r="53" spans="1:11" ht="30" x14ac:dyDescent="0.25">
      <c r="A53" s="58">
        <v>14</v>
      </c>
      <c r="B53" s="60" t="s">
        <v>135</v>
      </c>
      <c r="C53" s="59" t="s">
        <v>138</v>
      </c>
      <c r="D53" s="58" t="s">
        <v>42</v>
      </c>
      <c r="E53" s="57">
        <v>300</v>
      </c>
      <c r="F53" s="37">
        <v>0.75</v>
      </c>
      <c r="G53" s="37">
        <f>E53*F53</f>
        <v>225</v>
      </c>
      <c r="K53" s="36"/>
    </row>
    <row r="54" spans="1:11" ht="30" x14ac:dyDescent="0.25">
      <c r="A54" s="58">
        <v>15</v>
      </c>
      <c r="B54" s="60" t="s">
        <v>135</v>
      </c>
      <c r="C54" s="59" t="s">
        <v>137</v>
      </c>
      <c r="D54" s="58" t="s">
        <v>42</v>
      </c>
      <c r="E54" s="57">
        <v>320</v>
      </c>
      <c r="F54" s="37">
        <v>1</v>
      </c>
      <c r="G54" s="37">
        <f>E54*F54</f>
        <v>320</v>
      </c>
      <c r="K54" s="36"/>
    </row>
    <row r="55" spans="1:11" ht="30" x14ac:dyDescent="0.25">
      <c r="A55" s="58">
        <v>16</v>
      </c>
      <c r="B55" s="60" t="s">
        <v>135</v>
      </c>
      <c r="C55" s="59" t="s">
        <v>136</v>
      </c>
      <c r="D55" s="58" t="s">
        <v>42</v>
      </c>
      <c r="E55" s="57">
        <v>80</v>
      </c>
      <c r="F55" s="37">
        <v>2</v>
      </c>
      <c r="G55" s="37">
        <f>E55*F55</f>
        <v>160</v>
      </c>
      <c r="K55" s="36"/>
    </row>
    <row r="56" spans="1:11" ht="30" x14ac:dyDescent="0.25">
      <c r="A56" s="58">
        <v>17</v>
      </c>
      <c r="B56" s="60" t="s">
        <v>135</v>
      </c>
      <c r="C56" s="59" t="s">
        <v>134</v>
      </c>
      <c r="D56" s="58" t="s">
        <v>117</v>
      </c>
      <c r="E56" s="57">
        <v>120</v>
      </c>
      <c r="F56" s="37">
        <v>3</v>
      </c>
      <c r="G56" s="37">
        <f>E56*F56</f>
        <v>360</v>
      </c>
      <c r="K56" s="36"/>
    </row>
    <row r="57" spans="1:11" ht="30" x14ac:dyDescent="0.25">
      <c r="A57" s="58">
        <v>18</v>
      </c>
      <c r="B57" s="60" t="s">
        <v>132</v>
      </c>
      <c r="C57" s="59" t="s">
        <v>133</v>
      </c>
      <c r="D57" s="58" t="s">
        <v>42</v>
      </c>
      <c r="E57" s="57">
        <v>80</v>
      </c>
      <c r="F57" s="56">
        <v>5</v>
      </c>
      <c r="G57" s="37">
        <f>E57*F57</f>
        <v>400</v>
      </c>
      <c r="K57" s="36"/>
    </row>
    <row r="58" spans="1:11" ht="30" x14ac:dyDescent="0.25">
      <c r="A58" s="58">
        <v>19</v>
      </c>
      <c r="B58" s="60" t="s">
        <v>132</v>
      </c>
      <c r="C58" s="22" t="s">
        <v>131</v>
      </c>
      <c r="D58" s="58" t="s">
        <v>42</v>
      </c>
      <c r="E58" s="57">
        <v>24000</v>
      </c>
      <c r="F58" s="56">
        <v>0.75</v>
      </c>
      <c r="G58" s="37">
        <f>E58*F58</f>
        <v>18000</v>
      </c>
      <c r="K58" s="36"/>
    </row>
    <row r="59" spans="1:11" ht="30" x14ac:dyDescent="0.25">
      <c r="A59" s="58">
        <v>20</v>
      </c>
      <c r="B59" s="60" t="s">
        <v>125</v>
      </c>
      <c r="C59" s="59" t="s">
        <v>130</v>
      </c>
      <c r="D59" s="58" t="s">
        <v>42</v>
      </c>
      <c r="E59" s="57">
        <v>12000</v>
      </c>
      <c r="F59" s="56">
        <v>1</v>
      </c>
      <c r="G59" s="37">
        <f>E59*F59</f>
        <v>12000</v>
      </c>
      <c r="K59" s="36"/>
    </row>
    <row r="60" spans="1:11" ht="30" x14ac:dyDescent="0.25">
      <c r="A60" s="58">
        <v>21</v>
      </c>
      <c r="B60" s="60" t="s">
        <v>125</v>
      </c>
      <c r="C60" s="59" t="s">
        <v>129</v>
      </c>
      <c r="D60" s="58" t="s">
        <v>42</v>
      </c>
      <c r="E60" s="57">
        <v>300</v>
      </c>
      <c r="F60" s="56">
        <v>2</v>
      </c>
      <c r="G60" s="37">
        <f>E60*F60</f>
        <v>600</v>
      </c>
      <c r="K60" s="36"/>
    </row>
    <row r="61" spans="1:11" ht="30" x14ac:dyDescent="0.25">
      <c r="A61" s="58">
        <v>22</v>
      </c>
      <c r="B61" s="60" t="s">
        <v>125</v>
      </c>
      <c r="C61" s="59" t="s">
        <v>128</v>
      </c>
      <c r="D61" s="58" t="s">
        <v>42</v>
      </c>
      <c r="E61" s="57">
        <v>320</v>
      </c>
      <c r="F61" s="56">
        <v>3</v>
      </c>
      <c r="G61" s="37">
        <f>E61*F61</f>
        <v>960</v>
      </c>
      <c r="K61" s="36"/>
    </row>
    <row r="62" spans="1:11" ht="30" x14ac:dyDescent="0.25">
      <c r="A62" s="58">
        <v>23</v>
      </c>
      <c r="B62" s="60" t="s">
        <v>125</v>
      </c>
      <c r="C62" s="59" t="s">
        <v>127</v>
      </c>
      <c r="D62" s="58" t="s">
        <v>42</v>
      </c>
      <c r="E62" s="57">
        <v>80</v>
      </c>
      <c r="F62" s="56">
        <v>6</v>
      </c>
      <c r="G62" s="37">
        <f>E62*F62</f>
        <v>480</v>
      </c>
      <c r="K62" s="36"/>
    </row>
    <row r="63" spans="1:11" ht="30" x14ac:dyDescent="0.25">
      <c r="A63" s="58">
        <v>24</v>
      </c>
      <c r="B63" s="60" t="s">
        <v>125</v>
      </c>
      <c r="C63" s="59" t="s">
        <v>126</v>
      </c>
      <c r="D63" s="58" t="s">
        <v>53</v>
      </c>
      <c r="E63" s="57">
        <v>2</v>
      </c>
      <c r="F63" s="56">
        <v>150</v>
      </c>
      <c r="G63" s="37">
        <f>E63*F63</f>
        <v>300</v>
      </c>
      <c r="K63" s="36"/>
    </row>
    <row r="64" spans="1:11" ht="30" x14ac:dyDescent="0.25">
      <c r="A64" s="58">
        <v>25</v>
      </c>
      <c r="B64" s="60" t="s">
        <v>125</v>
      </c>
      <c r="C64" s="59" t="s">
        <v>124</v>
      </c>
      <c r="D64" s="58" t="s">
        <v>42</v>
      </c>
      <c r="E64" s="57">
        <v>1000</v>
      </c>
      <c r="F64" s="56">
        <v>2</v>
      </c>
      <c r="G64" s="37">
        <f>E64*F64</f>
        <v>2000</v>
      </c>
    </row>
    <row r="65" spans="1:16" x14ac:dyDescent="0.25">
      <c r="A65" s="58">
        <v>26</v>
      </c>
      <c r="B65" s="60" t="s">
        <v>122</v>
      </c>
      <c r="C65" s="59" t="s">
        <v>123</v>
      </c>
      <c r="D65" s="58" t="s">
        <v>42</v>
      </c>
      <c r="E65" s="57">
        <v>12000</v>
      </c>
      <c r="F65" s="56">
        <v>3</v>
      </c>
      <c r="G65" s="37">
        <f>E65*F65</f>
        <v>36000</v>
      </c>
    </row>
    <row r="66" spans="1:16" x14ac:dyDescent="0.25">
      <c r="A66" s="58">
        <v>27</v>
      </c>
      <c r="B66" s="60" t="s">
        <v>122</v>
      </c>
      <c r="C66" s="59" t="s">
        <v>121</v>
      </c>
      <c r="D66" s="58" t="s">
        <v>42</v>
      </c>
      <c r="E66" s="75">
        <v>200</v>
      </c>
      <c r="F66" s="56">
        <v>10</v>
      </c>
      <c r="G66" s="37">
        <f>E66*F66</f>
        <v>2000</v>
      </c>
    </row>
    <row r="67" spans="1:16" x14ac:dyDescent="0.25">
      <c r="A67" s="58">
        <v>28</v>
      </c>
      <c r="B67" s="60" t="s">
        <v>119</v>
      </c>
      <c r="C67" s="59" t="s">
        <v>120</v>
      </c>
      <c r="D67" s="58" t="s">
        <v>117</v>
      </c>
      <c r="E67" s="57">
        <v>56830</v>
      </c>
      <c r="F67" s="56">
        <v>5</v>
      </c>
      <c r="G67" s="37">
        <f>E67*F67</f>
        <v>284150</v>
      </c>
    </row>
    <row r="68" spans="1:16" x14ac:dyDescent="0.25">
      <c r="A68" s="58">
        <v>29</v>
      </c>
      <c r="B68" s="60" t="s">
        <v>119</v>
      </c>
      <c r="C68" s="59" t="s">
        <v>118</v>
      </c>
      <c r="D68" s="58" t="s">
        <v>117</v>
      </c>
      <c r="E68" s="57">
        <v>200</v>
      </c>
      <c r="F68" s="56">
        <v>15</v>
      </c>
      <c r="G68" s="37">
        <f>E68*F68</f>
        <v>3000</v>
      </c>
    </row>
    <row r="69" spans="1:16" x14ac:dyDescent="0.25">
      <c r="A69" s="58">
        <v>30</v>
      </c>
      <c r="B69" s="74" t="s">
        <v>116</v>
      </c>
      <c r="C69" s="59" t="s">
        <v>115</v>
      </c>
      <c r="D69" s="73" t="s">
        <v>42</v>
      </c>
      <c r="E69" s="57">
        <v>250</v>
      </c>
      <c r="F69" s="56">
        <v>100</v>
      </c>
      <c r="G69" s="37">
        <f>E69*F69</f>
        <v>25000</v>
      </c>
    </row>
    <row r="70" spans="1:16" x14ac:dyDescent="0.25">
      <c r="A70" s="72" t="s">
        <v>114</v>
      </c>
      <c r="B70" s="72"/>
      <c r="C70" s="72"/>
      <c r="D70" s="72"/>
      <c r="E70" s="72"/>
      <c r="F70" s="72"/>
      <c r="G70" s="29">
        <f>SUM(G40:G69)</f>
        <v>2062140</v>
      </c>
      <c r="P70">
        <f>SUM(N70:O70)</f>
        <v>0</v>
      </c>
    </row>
    <row r="71" spans="1:16" x14ac:dyDescent="0.25">
      <c r="P71">
        <f>P70*1.2</f>
        <v>0</v>
      </c>
    </row>
    <row r="72" spans="1:16" x14ac:dyDescent="0.25">
      <c r="A72" s="51" t="s">
        <v>113</v>
      </c>
      <c r="B72" s="51"/>
      <c r="C72" s="51"/>
      <c r="D72" s="51"/>
      <c r="E72" s="51"/>
      <c r="F72" s="51"/>
      <c r="G72" s="51"/>
      <c r="K72" s="36"/>
    </row>
    <row r="73" spans="1:16" x14ac:dyDescent="0.25">
      <c r="A73" s="44" t="s">
        <v>63</v>
      </c>
      <c r="B73" s="63" t="s">
        <v>62</v>
      </c>
      <c r="C73" s="44" t="s">
        <v>61</v>
      </c>
      <c r="D73" s="44" t="s">
        <v>37</v>
      </c>
      <c r="E73" s="44" t="s">
        <v>36</v>
      </c>
      <c r="F73" s="44" t="s">
        <v>35</v>
      </c>
      <c r="G73" s="48" t="s">
        <v>34</v>
      </c>
      <c r="K73" s="36"/>
    </row>
    <row r="74" spans="1:16" x14ac:dyDescent="0.25">
      <c r="A74" s="61"/>
      <c r="B74" s="62"/>
      <c r="C74" s="61"/>
      <c r="D74" s="61"/>
      <c r="E74" s="61"/>
      <c r="F74" s="61"/>
      <c r="G74" s="44"/>
      <c r="K74" s="36"/>
    </row>
    <row r="75" spans="1:16" ht="45" x14ac:dyDescent="0.25">
      <c r="A75" s="58">
        <v>1</v>
      </c>
      <c r="B75" s="60" t="s">
        <v>110</v>
      </c>
      <c r="C75" s="59" t="s">
        <v>112</v>
      </c>
      <c r="D75" s="58" t="s">
        <v>53</v>
      </c>
      <c r="E75" s="58">
        <v>27</v>
      </c>
      <c r="F75" s="56">
        <v>3800</v>
      </c>
      <c r="G75" s="37">
        <f>E75*F75</f>
        <v>102600</v>
      </c>
      <c r="K75" s="36"/>
    </row>
    <row r="76" spans="1:16" ht="45" x14ac:dyDescent="0.25">
      <c r="A76" s="58">
        <v>2</v>
      </c>
      <c r="B76" s="60" t="s">
        <v>110</v>
      </c>
      <c r="C76" s="59" t="s">
        <v>111</v>
      </c>
      <c r="D76" s="58" t="s">
        <v>53</v>
      </c>
      <c r="E76" s="57">
        <v>8</v>
      </c>
      <c r="F76" s="56">
        <v>7000</v>
      </c>
      <c r="G76" s="37">
        <f>E76*F76</f>
        <v>56000</v>
      </c>
      <c r="K76" s="36"/>
    </row>
    <row r="77" spans="1:16" ht="45" x14ac:dyDescent="0.25">
      <c r="A77" s="58">
        <v>3</v>
      </c>
      <c r="B77" s="60" t="s">
        <v>110</v>
      </c>
      <c r="C77" s="59" t="s">
        <v>109</v>
      </c>
      <c r="D77" s="58" t="s">
        <v>53</v>
      </c>
      <c r="E77" s="57">
        <v>5</v>
      </c>
      <c r="F77" s="56">
        <v>12000</v>
      </c>
      <c r="G77" s="37">
        <f>E77*F77</f>
        <v>60000</v>
      </c>
      <c r="K77" s="36"/>
    </row>
    <row r="78" spans="1:16" ht="30" x14ac:dyDescent="0.25">
      <c r="A78" s="58">
        <v>4</v>
      </c>
      <c r="B78" s="60" t="s">
        <v>108</v>
      </c>
      <c r="C78" s="59" t="s">
        <v>107</v>
      </c>
      <c r="D78" s="58" t="s">
        <v>106</v>
      </c>
      <c r="E78" s="57">
        <v>40</v>
      </c>
      <c r="F78" s="56">
        <v>120</v>
      </c>
      <c r="G78" s="37">
        <f>E78*F78</f>
        <v>4800</v>
      </c>
      <c r="K78" s="36"/>
    </row>
    <row r="79" spans="1:16" ht="45" x14ac:dyDescent="0.25">
      <c r="A79" s="58">
        <v>5</v>
      </c>
      <c r="B79" s="60" t="s">
        <v>89</v>
      </c>
      <c r="C79" s="59" t="s">
        <v>105</v>
      </c>
      <c r="D79" s="58" t="s">
        <v>53</v>
      </c>
      <c r="E79" s="57">
        <v>5</v>
      </c>
      <c r="F79" s="56">
        <v>1200</v>
      </c>
      <c r="G79" s="37">
        <f>E79*F79</f>
        <v>6000</v>
      </c>
      <c r="K79" s="36"/>
    </row>
    <row r="80" spans="1:16" ht="30" x14ac:dyDescent="0.25">
      <c r="A80" s="58">
        <v>6</v>
      </c>
      <c r="B80" s="60" t="s">
        <v>99</v>
      </c>
      <c r="C80" s="59" t="s">
        <v>104</v>
      </c>
      <c r="D80" s="58" t="s">
        <v>42</v>
      </c>
      <c r="E80" s="57">
        <v>600</v>
      </c>
      <c r="F80" s="56">
        <v>90</v>
      </c>
      <c r="G80" s="37">
        <f>E80*F80</f>
        <v>54000</v>
      </c>
      <c r="K80" s="36"/>
    </row>
    <row r="81" spans="1:16" ht="30" x14ac:dyDescent="0.25">
      <c r="A81" s="58">
        <v>7</v>
      </c>
      <c r="B81" s="60" t="s">
        <v>99</v>
      </c>
      <c r="C81" s="59" t="s">
        <v>103</v>
      </c>
      <c r="D81" s="58" t="s">
        <v>42</v>
      </c>
      <c r="E81" s="57">
        <v>2300</v>
      </c>
      <c r="F81" s="56">
        <v>140</v>
      </c>
      <c r="G81" s="37">
        <f>E81*F81</f>
        <v>322000</v>
      </c>
      <c r="K81" s="36"/>
    </row>
    <row r="82" spans="1:16" ht="30" x14ac:dyDescent="0.25">
      <c r="A82" s="58">
        <v>8</v>
      </c>
      <c r="B82" s="60" t="s">
        <v>99</v>
      </c>
      <c r="C82" s="59" t="s">
        <v>102</v>
      </c>
      <c r="D82" s="58" t="s">
        <v>42</v>
      </c>
      <c r="E82" s="57">
        <v>400</v>
      </c>
      <c r="F82" s="56">
        <v>225</v>
      </c>
      <c r="G82" s="37">
        <f>E82*F82</f>
        <v>90000</v>
      </c>
      <c r="K82" s="36"/>
    </row>
    <row r="83" spans="1:16" ht="30" x14ac:dyDescent="0.25">
      <c r="A83" s="58">
        <v>9</v>
      </c>
      <c r="B83" s="60" t="s">
        <v>99</v>
      </c>
      <c r="C83" s="59" t="s">
        <v>101</v>
      </c>
      <c r="D83" s="58" t="s">
        <v>42</v>
      </c>
      <c r="E83" s="57">
        <v>800</v>
      </c>
      <c r="F83" s="56">
        <v>325</v>
      </c>
      <c r="G83" s="37">
        <f>E83*F83</f>
        <v>260000</v>
      </c>
      <c r="K83" s="36"/>
    </row>
    <row r="84" spans="1:16" ht="30" x14ac:dyDescent="0.25">
      <c r="A84" s="58">
        <v>10</v>
      </c>
      <c r="B84" s="60" t="s">
        <v>99</v>
      </c>
      <c r="C84" s="59" t="s">
        <v>100</v>
      </c>
      <c r="D84" s="58" t="s">
        <v>42</v>
      </c>
      <c r="E84" s="57">
        <v>600</v>
      </c>
      <c r="F84" s="56">
        <v>360</v>
      </c>
      <c r="G84" s="37">
        <f>E84*F84</f>
        <v>216000</v>
      </c>
      <c r="K84" s="36"/>
    </row>
    <row r="85" spans="1:16" ht="30" x14ac:dyDescent="0.25">
      <c r="A85" s="58">
        <v>11</v>
      </c>
      <c r="B85" s="60" t="s">
        <v>99</v>
      </c>
      <c r="C85" s="68" t="s">
        <v>98</v>
      </c>
      <c r="D85" s="58" t="s">
        <v>42</v>
      </c>
      <c r="E85" s="57">
        <v>700</v>
      </c>
      <c r="F85" s="56">
        <v>280</v>
      </c>
      <c r="G85" s="37">
        <f>E85*F85</f>
        <v>196000</v>
      </c>
      <c r="K85" s="36"/>
    </row>
    <row r="86" spans="1:16" x14ac:dyDescent="0.25">
      <c r="A86" s="58">
        <v>12</v>
      </c>
      <c r="B86" s="60" t="s">
        <v>97</v>
      </c>
      <c r="C86" s="59" t="s">
        <v>96</v>
      </c>
      <c r="D86" s="58" t="s">
        <v>42</v>
      </c>
      <c r="E86" s="57">
        <v>2</v>
      </c>
      <c r="F86" s="56">
        <v>60000</v>
      </c>
      <c r="G86" s="37">
        <f>E86*F86</f>
        <v>120000</v>
      </c>
      <c r="K86" s="36"/>
    </row>
    <row r="87" spans="1:16" ht="30" x14ac:dyDescent="0.25">
      <c r="A87" s="58">
        <v>13</v>
      </c>
      <c r="B87" s="60" t="s">
        <v>93</v>
      </c>
      <c r="C87" s="59" t="s">
        <v>95</v>
      </c>
      <c r="D87" s="58" t="s">
        <v>53</v>
      </c>
      <c r="E87" s="57">
        <v>26</v>
      </c>
      <c r="F87" s="56">
        <v>3200</v>
      </c>
      <c r="G87" s="37">
        <f>E87*F87</f>
        <v>83200</v>
      </c>
      <c r="K87" s="36"/>
    </row>
    <row r="88" spans="1:16" ht="30" x14ac:dyDescent="0.25">
      <c r="A88" s="58">
        <v>14</v>
      </c>
      <c r="B88" s="60" t="s">
        <v>93</v>
      </c>
      <c r="C88" s="59" t="s">
        <v>94</v>
      </c>
      <c r="D88" s="58" t="s">
        <v>53</v>
      </c>
      <c r="E88" s="57">
        <v>4</v>
      </c>
      <c r="F88" s="56">
        <v>3900</v>
      </c>
      <c r="G88" s="37">
        <f>E88*F88</f>
        <v>15600</v>
      </c>
      <c r="K88" s="36"/>
    </row>
    <row r="89" spans="1:16" ht="30" x14ac:dyDescent="0.25">
      <c r="A89" s="58">
        <v>15</v>
      </c>
      <c r="B89" s="60" t="s">
        <v>93</v>
      </c>
      <c r="C89" s="59" t="s">
        <v>92</v>
      </c>
      <c r="D89" s="58" t="s">
        <v>53</v>
      </c>
      <c r="E89" s="57">
        <v>4</v>
      </c>
      <c r="F89" s="56">
        <v>2800</v>
      </c>
      <c r="G89" s="37">
        <f>E89*F89</f>
        <v>11200</v>
      </c>
      <c r="K89" s="36"/>
    </row>
    <row r="90" spans="1:16" x14ac:dyDescent="0.25">
      <c r="A90" s="71" t="s">
        <v>91</v>
      </c>
      <c r="B90" s="70"/>
      <c r="C90" s="70"/>
      <c r="D90" s="52"/>
      <c r="E90" s="52"/>
      <c r="F90" s="37"/>
      <c r="G90" s="29">
        <f>SUM(G75:G89)</f>
        <v>1597400</v>
      </c>
      <c r="P90">
        <f>SUM(N90:O90)</f>
        <v>0</v>
      </c>
    </row>
    <row r="91" spans="1:16" x14ac:dyDescent="0.25">
      <c r="P91" s="69">
        <f>P71*1.23%</f>
        <v>0</v>
      </c>
    </row>
    <row r="92" spans="1:16" x14ac:dyDescent="0.25">
      <c r="A92" s="51" t="s">
        <v>90</v>
      </c>
      <c r="B92" s="51"/>
      <c r="C92" s="51"/>
      <c r="D92" s="51"/>
      <c r="E92" s="51"/>
      <c r="F92" s="51"/>
      <c r="G92" s="51"/>
      <c r="K92" s="36"/>
    </row>
    <row r="93" spans="1:16" x14ac:dyDescent="0.25">
      <c r="A93" s="44" t="s">
        <v>63</v>
      </c>
      <c r="B93" s="63" t="s">
        <v>62</v>
      </c>
      <c r="C93" s="44" t="s">
        <v>61</v>
      </c>
      <c r="D93" s="44" t="s">
        <v>37</v>
      </c>
      <c r="E93" s="44" t="s">
        <v>36</v>
      </c>
      <c r="F93" s="44" t="s">
        <v>35</v>
      </c>
      <c r="G93" s="44" t="s">
        <v>34</v>
      </c>
      <c r="K93" s="36"/>
    </row>
    <row r="94" spans="1:16" x14ac:dyDescent="0.25">
      <c r="A94" s="61"/>
      <c r="B94" s="62"/>
      <c r="C94" s="61"/>
      <c r="D94" s="61"/>
      <c r="E94" s="61"/>
      <c r="F94" s="61"/>
      <c r="G94" s="61"/>
      <c r="K94" s="36"/>
    </row>
    <row r="95" spans="1:16" x14ac:dyDescent="0.25">
      <c r="A95" s="58">
        <v>1</v>
      </c>
      <c r="B95" s="60" t="s">
        <v>89</v>
      </c>
      <c r="C95" s="59" t="s">
        <v>88</v>
      </c>
      <c r="D95" s="58" t="s">
        <v>53</v>
      </c>
      <c r="E95" s="58">
        <v>50</v>
      </c>
      <c r="F95" s="56">
        <v>200</v>
      </c>
      <c r="G95" s="37">
        <f>E95*F95</f>
        <v>10000</v>
      </c>
      <c r="K95" s="36"/>
    </row>
    <row r="96" spans="1:16" ht="30" x14ac:dyDescent="0.25">
      <c r="A96" s="58">
        <v>2</v>
      </c>
      <c r="B96" s="60" t="s">
        <v>60</v>
      </c>
      <c r="C96" s="59" t="s">
        <v>87</v>
      </c>
      <c r="D96" s="58" t="s">
        <v>42</v>
      </c>
      <c r="E96" s="57">
        <v>1000</v>
      </c>
      <c r="F96" s="56">
        <v>15</v>
      </c>
      <c r="G96" s="37">
        <f>E96*F96</f>
        <v>15000</v>
      </c>
      <c r="K96" s="36"/>
    </row>
    <row r="97" spans="1:11" ht="30" x14ac:dyDescent="0.25">
      <c r="A97" s="58">
        <v>3</v>
      </c>
      <c r="B97" s="60" t="s">
        <v>60</v>
      </c>
      <c r="C97" s="59" t="s">
        <v>86</v>
      </c>
      <c r="D97" s="58" t="s">
        <v>42</v>
      </c>
      <c r="E97" s="57">
        <v>5000</v>
      </c>
      <c r="F97" s="56">
        <v>15</v>
      </c>
      <c r="G97" s="37">
        <f>E97*F97</f>
        <v>75000</v>
      </c>
      <c r="K97" s="36"/>
    </row>
    <row r="98" spans="1:11" x14ac:dyDescent="0.25">
      <c r="A98" s="58">
        <v>4</v>
      </c>
      <c r="B98" s="60" t="s">
        <v>77</v>
      </c>
      <c r="C98" s="59" t="s">
        <v>85</v>
      </c>
      <c r="D98" s="58" t="s">
        <v>42</v>
      </c>
      <c r="E98" s="57">
        <v>600</v>
      </c>
      <c r="F98" s="56">
        <v>95</v>
      </c>
      <c r="G98" s="37">
        <f>E98*F98</f>
        <v>57000</v>
      </c>
      <c r="K98" s="36"/>
    </row>
    <row r="99" spans="1:11" ht="30" x14ac:dyDescent="0.25">
      <c r="A99" s="58">
        <v>5</v>
      </c>
      <c r="B99" s="60" t="s">
        <v>77</v>
      </c>
      <c r="C99" s="59" t="s">
        <v>84</v>
      </c>
      <c r="D99" s="58" t="s">
        <v>42</v>
      </c>
      <c r="E99" s="57">
        <v>150</v>
      </c>
      <c r="F99" s="56">
        <v>273</v>
      </c>
      <c r="G99" s="37">
        <f>E99*F99</f>
        <v>40950</v>
      </c>
      <c r="K99" s="36"/>
    </row>
    <row r="100" spans="1:11" ht="30" x14ac:dyDescent="0.25">
      <c r="A100" s="58">
        <v>6</v>
      </c>
      <c r="B100" s="60" t="s">
        <v>77</v>
      </c>
      <c r="C100" s="59" t="s">
        <v>83</v>
      </c>
      <c r="D100" s="58" t="s">
        <v>42</v>
      </c>
      <c r="E100" s="57">
        <v>150</v>
      </c>
      <c r="F100" s="56">
        <v>86</v>
      </c>
      <c r="G100" s="37">
        <f>E100*F100</f>
        <v>12900</v>
      </c>
      <c r="K100" s="36"/>
    </row>
    <row r="101" spans="1:11" ht="30" x14ac:dyDescent="0.25">
      <c r="A101" s="58">
        <v>7</v>
      </c>
      <c r="B101" s="60" t="s">
        <v>77</v>
      </c>
      <c r="C101" s="59" t="s">
        <v>82</v>
      </c>
      <c r="D101" s="58" t="s">
        <v>42</v>
      </c>
      <c r="E101" s="57">
        <v>100</v>
      </c>
      <c r="F101" s="56">
        <v>177</v>
      </c>
      <c r="G101" s="37">
        <f>E101*F101</f>
        <v>17700</v>
      </c>
      <c r="K101" s="36"/>
    </row>
    <row r="102" spans="1:11" ht="45" x14ac:dyDescent="0.25">
      <c r="A102" s="58">
        <v>8</v>
      </c>
      <c r="B102" s="60" t="s">
        <v>77</v>
      </c>
      <c r="C102" s="59" t="s">
        <v>81</v>
      </c>
      <c r="D102" s="58" t="s">
        <v>42</v>
      </c>
      <c r="E102" s="57">
        <v>100</v>
      </c>
      <c r="F102" s="56">
        <v>232</v>
      </c>
      <c r="G102" s="37">
        <f>E102*F102</f>
        <v>23200</v>
      </c>
      <c r="K102" s="36"/>
    </row>
    <row r="103" spans="1:11" ht="30" x14ac:dyDescent="0.25">
      <c r="A103" s="58">
        <v>9</v>
      </c>
      <c r="B103" s="60" t="s">
        <v>77</v>
      </c>
      <c r="C103" s="59" t="s">
        <v>80</v>
      </c>
      <c r="D103" s="58" t="s">
        <v>42</v>
      </c>
      <c r="E103" s="57">
        <v>3500</v>
      </c>
      <c r="F103" s="56">
        <v>77</v>
      </c>
      <c r="G103" s="37">
        <f>E103*F103</f>
        <v>269500</v>
      </c>
      <c r="K103" s="36"/>
    </row>
    <row r="104" spans="1:11" ht="30" x14ac:dyDescent="0.25">
      <c r="A104" s="58">
        <v>10</v>
      </c>
      <c r="B104" s="60" t="s">
        <v>77</v>
      </c>
      <c r="C104" s="59" t="s">
        <v>79</v>
      </c>
      <c r="D104" s="58" t="s">
        <v>42</v>
      </c>
      <c r="E104" s="57">
        <v>500</v>
      </c>
      <c r="F104" s="56">
        <v>112</v>
      </c>
      <c r="G104" s="37">
        <f>E104*F104</f>
        <v>56000</v>
      </c>
      <c r="K104" s="36"/>
    </row>
    <row r="105" spans="1:11" ht="30" x14ac:dyDescent="0.25">
      <c r="A105" s="58">
        <v>11</v>
      </c>
      <c r="B105" s="60" t="s">
        <v>77</v>
      </c>
      <c r="C105" s="68" t="s">
        <v>78</v>
      </c>
      <c r="D105" s="58" t="s">
        <v>42</v>
      </c>
      <c r="E105" s="57">
        <v>500</v>
      </c>
      <c r="F105" s="56">
        <v>194</v>
      </c>
      <c r="G105" s="37">
        <f>E105*F105</f>
        <v>97000</v>
      </c>
      <c r="K105" s="36"/>
    </row>
    <row r="106" spans="1:11" ht="45" x14ac:dyDescent="0.25">
      <c r="A106" s="58">
        <v>12</v>
      </c>
      <c r="B106" s="60" t="s">
        <v>77</v>
      </c>
      <c r="C106" s="59" t="s">
        <v>76</v>
      </c>
      <c r="D106" s="58" t="s">
        <v>42</v>
      </c>
      <c r="E106" s="57">
        <v>500</v>
      </c>
      <c r="F106" s="56">
        <v>400</v>
      </c>
      <c r="G106" s="37">
        <f>E106*F106</f>
        <v>200000</v>
      </c>
      <c r="K106" s="36"/>
    </row>
    <row r="107" spans="1:11" ht="45" x14ac:dyDescent="0.25">
      <c r="A107" s="58">
        <v>13</v>
      </c>
      <c r="B107" s="60" t="s">
        <v>74</v>
      </c>
      <c r="C107" s="59" t="s">
        <v>75</v>
      </c>
      <c r="D107" s="58" t="s">
        <v>53</v>
      </c>
      <c r="E107" s="57">
        <v>40</v>
      </c>
      <c r="F107" s="56">
        <v>650</v>
      </c>
      <c r="G107" s="37">
        <f>E107*F107</f>
        <v>26000</v>
      </c>
      <c r="K107" s="36"/>
    </row>
    <row r="108" spans="1:11" ht="45" x14ac:dyDescent="0.25">
      <c r="A108" s="58">
        <v>14</v>
      </c>
      <c r="B108" s="60" t="s">
        <v>74</v>
      </c>
      <c r="C108" s="59" t="s">
        <v>73</v>
      </c>
      <c r="D108" s="58" t="s">
        <v>53</v>
      </c>
      <c r="E108" s="57">
        <v>10</v>
      </c>
      <c r="F108" s="56">
        <v>1560</v>
      </c>
      <c r="G108" s="37">
        <f>E108*F108</f>
        <v>15600</v>
      </c>
      <c r="K108" s="36"/>
    </row>
    <row r="109" spans="1:11" x14ac:dyDescent="0.25">
      <c r="A109" s="58">
        <v>15</v>
      </c>
      <c r="B109" s="60" t="s">
        <v>71</v>
      </c>
      <c r="C109" s="59" t="s">
        <v>72</v>
      </c>
      <c r="D109" s="58" t="s">
        <v>53</v>
      </c>
      <c r="E109" s="57">
        <v>4</v>
      </c>
      <c r="F109" s="56">
        <v>1800</v>
      </c>
      <c r="G109" s="37">
        <f>E109*F109</f>
        <v>7200</v>
      </c>
      <c r="K109" s="36"/>
    </row>
    <row r="110" spans="1:11" x14ac:dyDescent="0.25">
      <c r="A110" s="58">
        <v>16</v>
      </c>
      <c r="B110" s="60" t="s">
        <v>71</v>
      </c>
      <c r="C110" s="67" t="s">
        <v>70</v>
      </c>
      <c r="D110" s="58" t="s">
        <v>53</v>
      </c>
      <c r="E110" s="66">
        <v>6</v>
      </c>
      <c r="F110" s="56">
        <v>2400</v>
      </c>
      <c r="G110" s="37">
        <f>E110*F110</f>
        <v>14400</v>
      </c>
      <c r="K110" s="36"/>
    </row>
    <row r="111" spans="1:11" ht="45" x14ac:dyDescent="0.25">
      <c r="A111" s="58">
        <v>17</v>
      </c>
      <c r="B111" s="60" t="s">
        <v>67</v>
      </c>
      <c r="C111" s="67" t="s">
        <v>69</v>
      </c>
      <c r="D111" s="58" t="s">
        <v>53</v>
      </c>
      <c r="E111" s="66">
        <v>15</v>
      </c>
      <c r="F111" s="56">
        <v>4500</v>
      </c>
      <c r="G111" s="37">
        <f>E111*F111</f>
        <v>67500</v>
      </c>
      <c r="K111" s="36"/>
    </row>
    <row r="112" spans="1:11" ht="30" x14ac:dyDescent="0.25">
      <c r="A112" s="58">
        <v>18</v>
      </c>
      <c r="B112" s="60" t="s">
        <v>67</v>
      </c>
      <c r="C112" s="67" t="s">
        <v>68</v>
      </c>
      <c r="D112" s="58" t="s">
        <v>42</v>
      </c>
      <c r="E112" s="66">
        <v>50</v>
      </c>
      <c r="F112" s="56">
        <v>78</v>
      </c>
      <c r="G112" s="37">
        <f>E112*F112</f>
        <v>3900</v>
      </c>
      <c r="K112" s="36"/>
    </row>
    <row r="113" spans="1:16" ht="30" x14ac:dyDescent="0.25">
      <c r="A113" s="58">
        <v>19</v>
      </c>
      <c r="B113" s="60" t="s">
        <v>67</v>
      </c>
      <c r="C113" s="67" t="s">
        <v>66</v>
      </c>
      <c r="D113" s="58" t="s">
        <v>53</v>
      </c>
      <c r="E113" s="66">
        <v>5</v>
      </c>
      <c r="F113" s="56">
        <v>600</v>
      </c>
      <c r="G113" s="37">
        <f>E113*F113</f>
        <v>3000</v>
      </c>
      <c r="K113" s="36"/>
    </row>
    <row r="114" spans="1:16" x14ac:dyDescent="0.25">
      <c r="A114" s="55" t="s">
        <v>65</v>
      </c>
      <c r="B114" s="54" t="s">
        <v>65</v>
      </c>
      <c r="C114" s="53"/>
      <c r="D114" s="52"/>
      <c r="E114" s="52"/>
      <c r="F114" s="65"/>
      <c r="G114" s="29">
        <f>SUM(G95:G113)</f>
        <v>1011850</v>
      </c>
      <c r="P114">
        <f>SUM(N114:O114)</f>
        <v>0</v>
      </c>
    </row>
    <row r="115" spans="1:16" x14ac:dyDescent="0.25">
      <c r="F115" s="64"/>
    </row>
    <row r="117" spans="1:16" x14ac:dyDescent="0.25">
      <c r="A117" s="51" t="s">
        <v>64</v>
      </c>
      <c r="B117" s="51"/>
      <c r="C117" s="51"/>
      <c r="D117" s="51"/>
      <c r="E117" s="51"/>
      <c r="F117" s="51"/>
      <c r="G117" s="51"/>
      <c r="K117" s="36"/>
    </row>
    <row r="118" spans="1:16" x14ac:dyDescent="0.25">
      <c r="A118" s="44" t="s">
        <v>63</v>
      </c>
      <c r="B118" s="63" t="s">
        <v>62</v>
      </c>
      <c r="C118" s="44" t="s">
        <v>61</v>
      </c>
      <c r="D118" s="44" t="s">
        <v>37</v>
      </c>
      <c r="E118" s="44" t="s">
        <v>36</v>
      </c>
      <c r="F118" s="44" t="s">
        <v>35</v>
      </c>
      <c r="G118" s="44" t="s">
        <v>34</v>
      </c>
      <c r="K118" s="36"/>
    </row>
    <row r="119" spans="1:16" x14ac:dyDescent="0.25">
      <c r="A119" s="61"/>
      <c r="B119" s="62"/>
      <c r="C119" s="61"/>
      <c r="D119" s="61"/>
      <c r="E119" s="61"/>
      <c r="F119" s="61"/>
      <c r="G119" s="61"/>
      <c r="K119" s="36"/>
    </row>
    <row r="120" spans="1:16" ht="45" x14ac:dyDescent="0.25">
      <c r="A120" s="58">
        <v>1</v>
      </c>
      <c r="B120" s="60" t="s">
        <v>60</v>
      </c>
      <c r="C120" s="59" t="s">
        <v>59</v>
      </c>
      <c r="D120" s="58" t="s">
        <v>45</v>
      </c>
      <c r="E120" s="58">
        <v>100</v>
      </c>
      <c r="F120" s="56">
        <v>5</v>
      </c>
      <c r="G120" s="37">
        <f>E120*F120</f>
        <v>500</v>
      </c>
      <c r="K120" s="36"/>
    </row>
    <row r="121" spans="1:16" ht="30" x14ac:dyDescent="0.25">
      <c r="A121" s="58">
        <v>2</v>
      </c>
      <c r="B121" s="60" t="s">
        <v>44</v>
      </c>
      <c r="C121" s="59" t="s">
        <v>58</v>
      </c>
      <c r="D121" s="58" t="s">
        <v>42</v>
      </c>
      <c r="E121" s="57">
        <v>400</v>
      </c>
      <c r="F121" s="56">
        <v>6</v>
      </c>
      <c r="G121" s="37">
        <f>E121*F121</f>
        <v>2400</v>
      </c>
      <c r="K121" s="36"/>
    </row>
    <row r="122" spans="1:16" x14ac:dyDescent="0.25">
      <c r="A122" s="58">
        <v>3</v>
      </c>
      <c r="B122" s="60" t="s">
        <v>57</v>
      </c>
      <c r="C122" s="59" t="s">
        <v>56</v>
      </c>
      <c r="D122" s="58" t="s">
        <v>55</v>
      </c>
      <c r="E122" s="57">
        <v>200</v>
      </c>
      <c r="F122" s="56">
        <v>5</v>
      </c>
      <c r="G122" s="37">
        <f>E122*F122</f>
        <v>1000</v>
      </c>
      <c r="K122" s="36"/>
    </row>
    <row r="123" spans="1:16" ht="30" x14ac:dyDescent="0.25">
      <c r="A123" s="58">
        <v>4</v>
      </c>
      <c r="B123" s="60" t="s">
        <v>44</v>
      </c>
      <c r="C123" s="59" t="s">
        <v>54</v>
      </c>
      <c r="D123" s="58" t="s">
        <v>53</v>
      </c>
      <c r="E123" s="57">
        <v>25</v>
      </c>
      <c r="F123" s="56">
        <v>8</v>
      </c>
      <c r="G123" s="37">
        <f>E123*F123</f>
        <v>200</v>
      </c>
      <c r="K123" s="36"/>
    </row>
    <row r="124" spans="1:16" ht="30" x14ac:dyDescent="0.25">
      <c r="A124" s="58">
        <v>5</v>
      </c>
      <c r="B124" s="60" t="s">
        <v>49</v>
      </c>
      <c r="C124" s="59" t="s">
        <v>52</v>
      </c>
      <c r="D124" s="58" t="s">
        <v>45</v>
      </c>
      <c r="E124" s="57">
        <v>100</v>
      </c>
      <c r="F124" s="56">
        <v>10</v>
      </c>
      <c r="G124" s="37">
        <f>E124*F124</f>
        <v>1000</v>
      </c>
      <c r="K124" s="36"/>
    </row>
    <row r="125" spans="1:16" ht="30" x14ac:dyDescent="0.25">
      <c r="A125" s="58">
        <v>6</v>
      </c>
      <c r="B125" s="60" t="s">
        <v>49</v>
      </c>
      <c r="C125" s="59" t="s">
        <v>51</v>
      </c>
      <c r="D125" s="58" t="s">
        <v>45</v>
      </c>
      <c r="E125" s="57">
        <v>100</v>
      </c>
      <c r="F125" s="56">
        <v>35</v>
      </c>
      <c r="G125" s="37">
        <f>E125*F125</f>
        <v>3500</v>
      </c>
      <c r="K125" s="36"/>
    </row>
    <row r="126" spans="1:16" ht="30" x14ac:dyDescent="0.25">
      <c r="A126" s="58">
        <v>7</v>
      </c>
      <c r="B126" s="60" t="s">
        <v>49</v>
      </c>
      <c r="C126" s="59" t="s">
        <v>50</v>
      </c>
      <c r="D126" s="58" t="s">
        <v>45</v>
      </c>
      <c r="E126" s="57">
        <v>100</v>
      </c>
      <c r="F126" s="56">
        <v>25</v>
      </c>
      <c r="G126" s="37">
        <f>E126*F126</f>
        <v>2500</v>
      </c>
      <c r="K126" s="36"/>
    </row>
    <row r="127" spans="1:16" ht="30" x14ac:dyDescent="0.25">
      <c r="A127" s="58">
        <v>8</v>
      </c>
      <c r="B127" s="60" t="s">
        <v>49</v>
      </c>
      <c r="C127" s="59" t="s">
        <v>48</v>
      </c>
      <c r="D127" s="58" t="s">
        <v>45</v>
      </c>
      <c r="E127" s="57">
        <v>100</v>
      </c>
      <c r="F127" s="56">
        <v>20</v>
      </c>
      <c r="G127" s="37">
        <f>E127*F127</f>
        <v>2000</v>
      </c>
      <c r="K127" s="36"/>
    </row>
    <row r="128" spans="1:16" ht="30" x14ac:dyDescent="0.25">
      <c r="A128" s="58">
        <v>9</v>
      </c>
      <c r="B128" s="60" t="s">
        <v>47</v>
      </c>
      <c r="C128" s="59" t="s">
        <v>46</v>
      </c>
      <c r="D128" s="58" t="s">
        <v>45</v>
      </c>
      <c r="E128" s="57">
        <v>100</v>
      </c>
      <c r="F128" s="56">
        <v>250</v>
      </c>
      <c r="G128" s="37">
        <f>E128*F128</f>
        <v>25000</v>
      </c>
      <c r="K128" s="36"/>
    </row>
    <row r="129" spans="1:16" ht="30" x14ac:dyDescent="0.25">
      <c r="A129" s="58">
        <v>10</v>
      </c>
      <c r="B129" s="60" t="s">
        <v>44</v>
      </c>
      <c r="C129" s="59" t="s">
        <v>43</v>
      </c>
      <c r="D129" s="58" t="s">
        <v>42</v>
      </c>
      <c r="E129" s="57">
        <v>200</v>
      </c>
      <c r="F129" s="56">
        <v>2</v>
      </c>
      <c r="G129" s="37">
        <f>E129*F129</f>
        <v>400</v>
      </c>
      <c r="K129" s="36"/>
    </row>
    <row r="130" spans="1:16" x14ac:dyDescent="0.25">
      <c r="A130" s="55" t="s">
        <v>41</v>
      </c>
      <c r="B130" s="54" t="s">
        <v>41</v>
      </c>
      <c r="C130" s="53"/>
      <c r="D130" s="52"/>
      <c r="E130" s="52"/>
      <c r="F130" s="37"/>
      <c r="G130" s="29">
        <f>SUM(G120:G129)</f>
        <v>38500</v>
      </c>
      <c r="P130">
        <f>SUM(N130:O130)</f>
        <v>0</v>
      </c>
    </row>
    <row r="133" spans="1:16" x14ac:dyDescent="0.25">
      <c r="A133" s="51" t="s">
        <v>40</v>
      </c>
      <c r="B133" s="51"/>
      <c r="C133" s="51"/>
      <c r="D133" s="51"/>
      <c r="E133" s="51"/>
      <c r="F133" s="51"/>
      <c r="G133" s="51"/>
      <c r="K133" s="36"/>
    </row>
    <row r="134" spans="1:16" ht="15" customHeight="1" x14ac:dyDescent="0.25">
      <c r="A134" s="50" t="s">
        <v>39</v>
      </c>
      <c r="B134" s="49"/>
      <c r="C134" s="48" t="s">
        <v>38</v>
      </c>
      <c r="D134" s="47" t="s">
        <v>37</v>
      </c>
      <c r="E134" s="47" t="s">
        <v>36</v>
      </c>
      <c r="F134" s="47" t="s">
        <v>35</v>
      </c>
      <c r="G134" s="47" t="s">
        <v>34</v>
      </c>
      <c r="K134" s="36"/>
    </row>
    <row r="135" spans="1:16" x14ac:dyDescent="0.25">
      <c r="A135" s="46"/>
      <c r="B135" s="45"/>
      <c r="C135" s="44"/>
      <c r="D135" s="43"/>
      <c r="E135" s="43"/>
      <c r="F135" s="43"/>
      <c r="G135" s="43"/>
      <c r="K135" s="36"/>
    </row>
    <row r="136" spans="1:16" ht="15" customHeight="1" x14ac:dyDescent="0.25">
      <c r="A136" s="42" t="s">
        <v>33</v>
      </c>
      <c r="B136" s="41"/>
      <c r="C136" s="40" t="s">
        <v>32</v>
      </c>
      <c r="D136" s="39"/>
      <c r="E136" s="39"/>
      <c r="F136" s="38"/>
      <c r="G136" s="37">
        <v>0</v>
      </c>
      <c r="K136" s="36"/>
    </row>
    <row r="137" spans="1:16" x14ac:dyDescent="0.25">
      <c r="A137" s="42" t="s">
        <v>31</v>
      </c>
      <c r="B137" s="41"/>
      <c r="C137" s="40" t="s">
        <v>30</v>
      </c>
      <c r="D137" s="39"/>
      <c r="E137" s="39"/>
      <c r="F137" s="38"/>
      <c r="G137" s="37">
        <v>0</v>
      </c>
      <c r="K137" s="36"/>
    </row>
    <row r="138" spans="1:16" x14ac:dyDescent="0.25">
      <c r="A138" s="35" t="s">
        <v>29</v>
      </c>
      <c r="B138" s="33"/>
      <c r="C138" s="34"/>
      <c r="D138" s="33"/>
      <c r="E138" s="33"/>
      <c r="F138" s="32"/>
      <c r="G138" s="29">
        <f>SUM(G136:G137)</f>
        <v>0</v>
      </c>
      <c r="P138">
        <f>SUM(N138:O138)</f>
        <v>0</v>
      </c>
    </row>
    <row r="140" spans="1:16" x14ac:dyDescent="0.25">
      <c r="A140" s="26" t="s">
        <v>28</v>
      </c>
      <c r="B140" s="26"/>
      <c r="C140" s="26"/>
      <c r="D140" s="31"/>
      <c r="G140" s="29">
        <f>G138+G130+G114+G90+G70+G34</f>
        <v>5758590</v>
      </c>
    </row>
    <row r="141" spans="1:16" x14ac:dyDescent="0.25">
      <c r="A141" s="25"/>
      <c r="B141" s="28"/>
      <c r="C141" s="27"/>
      <c r="D141" s="25"/>
    </row>
    <row r="142" spans="1:16" x14ac:dyDescent="0.25">
      <c r="A142" s="26" t="s">
        <v>27</v>
      </c>
      <c r="B142" s="26"/>
      <c r="C142" s="26"/>
      <c r="D142" s="25"/>
      <c r="E142" s="30"/>
      <c r="G142" s="29">
        <v>1500000</v>
      </c>
    </row>
    <row r="143" spans="1:16" x14ac:dyDescent="0.25">
      <c r="A143" s="25"/>
      <c r="B143" s="28"/>
      <c r="C143" s="27"/>
      <c r="D143" s="25"/>
    </row>
    <row r="144" spans="1:16" x14ac:dyDescent="0.25">
      <c r="A144" s="26" t="s">
        <v>26</v>
      </c>
      <c r="B144" s="26"/>
      <c r="C144" s="26"/>
      <c r="D144" s="25"/>
      <c r="G144" s="29">
        <f>SUM(G140,G142)*0.2</f>
        <v>1451718</v>
      </c>
    </row>
    <row r="145" spans="1:7" x14ac:dyDescent="0.25">
      <c r="A145" s="25"/>
      <c r="B145" s="28"/>
      <c r="C145" s="27"/>
      <c r="D145" s="25"/>
    </row>
    <row r="146" spans="1:7" x14ac:dyDescent="0.25">
      <c r="A146" s="26" t="s">
        <v>25</v>
      </c>
      <c r="B146" s="26"/>
      <c r="C146" s="26"/>
      <c r="D146" s="25"/>
      <c r="G146" s="29">
        <f>SUM(G144,G142,G140)</f>
        <v>8710308</v>
      </c>
    </row>
    <row r="147" spans="1:7" x14ac:dyDescent="0.25">
      <c r="A147" s="25"/>
      <c r="B147" s="28"/>
      <c r="C147" s="27"/>
      <c r="D147" s="25"/>
    </row>
    <row r="148" spans="1:7" x14ac:dyDescent="0.25">
      <c r="A148" s="26" t="s">
        <v>24</v>
      </c>
      <c r="B148" s="26"/>
      <c r="C148" s="26"/>
      <c r="D148" s="25"/>
      <c r="G148" s="29">
        <v>0</v>
      </c>
    </row>
    <row r="149" spans="1:7" x14ac:dyDescent="0.25">
      <c r="A149" s="25"/>
      <c r="B149" s="28"/>
      <c r="C149" s="27"/>
      <c r="D149" s="25"/>
    </row>
    <row r="150" spans="1:7" x14ac:dyDescent="0.25">
      <c r="A150" s="26" t="s">
        <v>23</v>
      </c>
      <c r="B150" s="26"/>
      <c r="C150" s="26"/>
      <c r="D150" s="25"/>
      <c r="G150" s="29">
        <v>424559</v>
      </c>
    </row>
    <row r="151" spans="1:7" x14ac:dyDescent="0.25">
      <c r="A151" s="25"/>
      <c r="B151" s="28"/>
      <c r="C151" s="27"/>
      <c r="D151" s="25"/>
    </row>
    <row r="152" spans="1:7" x14ac:dyDescent="0.25">
      <c r="A152" s="26" t="s">
        <v>22</v>
      </c>
      <c r="B152" s="26"/>
      <c r="C152" s="26"/>
      <c r="D152" s="25"/>
      <c r="G152" s="24">
        <f>SUM(G146:G150)</f>
        <v>9134867</v>
      </c>
    </row>
  </sheetData>
  <mergeCells count="60">
    <mergeCell ref="E134:E135"/>
    <mergeCell ref="D134:D135"/>
    <mergeCell ref="C134:C135"/>
    <mergeCell ref="A134:B135"/>
    <mergeCell ref="A117:G117"/>
    <mergeCell ref="G93:G94"/>
    <mergeCell ref="A93:A94"/>
    <mergeCell ref="A133:G133"/>
    <mergeCell ref="C137:F137"/>
    <mergeCell ref="A137:B137"/>
    <mergeCell ref="C136:F136"/>
    <mergeCell ref="A136:B136"/>
    <mergeCell ref="G134:G135"/>
    <mergeCell ref="F134:F135"/>
    <mergeCell ref="D93:D94"/>
    <mergeCell ref="E93:E94"/>
    <mergeCell ref="F93:F94"/>
    <mergeCell ref="G73:G74"/>
    <mergeCell ref="A90:C90"/>
    <mergeCell ref="A92:G92"/>
    <mergeCell ref="C118:C119"/>
    <mergeCell ref="D118:D119"/>
    <mergeCell ref="E118:E119"/>
    <mergeCell ref="A72:G72"/>
    <mergeCell ref="B38:B39"/>
    <mergeCell ref="C38:C39"/>
    <mergeCell ref="F118:F119"/>
    <mergeCell ref="G118:G119"/>
    <mergeCell ref="B93:B94"/>
    <mergeCell ref="C93:C94"/>
    <mergeCell ref="A118:A119"/>
    <mergeCell ref="A34:C34"/>
    <mergeCell ref="A70:F70"/>
    <mergeCell ref="A73:A74"/>
    <mergeCell ref="B73:B74"/>
    <mergeCell ref="C73:C74"/>
    <mergeCell ref="D73:D74"/>
    <mergeCell ref="E73:E74"/>
    <mergeCell ref="F73:F74"/>
    <mergeCell ref="B118:B119"/>
    <mergeCell ref="A4:A5"/>
    <mergeCell ref="F4:F5"/>
    <mergeCell ref="G4:G5"/>
    <mergeCell ref="A152:C152"/>
    <mergeCell ref="A140:C140"/>
    <mergeCell ref="A142:C142"/>
    <mergeCell ref="A144:C144"/>
    <mergeCell ref="A146:C146"/>
    <mergeCell ref="A148:C148"/>
    <mergeCell ref="A150:C150"/>
    <mergeCell ref="D38:D39"/>
    <mergeCell ref="E38:E39"/>
    <mergeCell ref="F38:F39"/>
    <mergeCell ref="A38:A39"/>
    <mergeCell ref="A3:G3"/>
    <mergeCell ref="A37:G37"/>
    <mergeCell ref="B4:B5"/>
    <mergeCell ref="C4:C5"/>
    <mergeCell ref="D4:D5"/>
    <mergeCell ref="E4:E5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1" t="s">
        <v>19</v>
      </c>
      <c r="C4" s="11" t="s">
        <v>6</v>
      </c>
      <c r="D4" s="11"/>
      <c r="E4" s="11"/>
      <c r="F4" s="11"/>
      <c r="G4" s="11"/>
      <c r="H4" s="12" t="s">
        <v>5</v>
      </c>
    </row>
    <row r="5" spans="2:8" x14ac:dyDescent="0.25">
      <c r="B5" s="11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13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7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6">
        <f t="shared" si="2"/>
        <v>0</v>
      </c>
    </row>
    <row r="14" spans="2:8" x14ac:dyDescent="0.25">
      <c r="B14" s="18"/>
      <c r="C14" s="14">
        <f>SUM(C13:G13)</f>
        <v>0</v>
      </c>
      <c r="D14" s="15"/>
      <c r="E14" s="15"/>
      <c r="F14" s="15"/>
      <c r="G14" s="15"/>
      <c r="H14" s="16"/>
    </row>
    <row r="15" spans="2:8" ht="15" customHeight="1" x14ac:dyDescent="0.25">
      <c r="B15" s="6" t="s">
        <v>20</v>
      </c>
      <c r="C15" s="19"/>
      <c r="D15" s="20"/>
      <c r="E15" s="20"/>
      <c r="F15" s="20"/>
      <c r="G15" s="20"/>
      <c r="H15" s="21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7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6">
        <f t="shared" si="3"/>
        <v>0</v>
      </c>
    </row>
    <row r="24" spans="2:8" x14ac:dyDescent="0.25">
      <c r="B24" s="18"/>
      <c r="C24" s="14">
        <f>SUM(C23:G23)</f>
        <v>0</v>
      </c>
      <c r="D24" s="15"/>
      <c r="E24" s="15"/>
      <c r="F24" s="15"/>
      <c r="G24" s="15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Project Budget - Major Invest</vt:lpstr>
      <vt:lpstr>Project Budget - Other Invest</vt:lpstr>
      <vt:lpstr>ACTUAL COSTS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dcterms:created xsi:type="dcterms:W3CDTF">2014-09-17T12:05:47Z</dcterms:created>
  <dcterms:modified xsi:type="dcterms:W3CDTF">2015-01-12T18:27:35Z</dcterms:modified>
</cp:coreProperties>
</file>