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5_AM_FM2920/"/>
    </mc:Choice>
  </mc:AlternateContent>
  <xr:revisionPtr revIDLastSave="38" documentId="8_{A6B6D0D6-0437-4B3B-8800-A95772D027AC}" xr6:coauthVersionLast="40" xr6:coauthVersionMax="40" xr10:uidLastSave="{6D3B1459-762C-43AE-BC3A-29FFE455CD82}"/>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<sst xmlns="http://schemas.openxmlformats.org/spreadsheetml/2006/main" count="198" uniqueCount="144">
  <si>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</si>
  <si>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</si>
  <si>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</si>
  <si>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</si>
  <si>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</si>
  <si>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</si>
  <si>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</si>
  <si>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</si>
  <si>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</si>
  <si>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</si>
  <si>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</si>
  <si>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</si>
  <si>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</si>
  <si>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</si>
  <si>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</si>
  <si>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</si>
  <si>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</si>
  <si>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</si>
  <si>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</si>
  <si>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</si>
  <si>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</si>
  <si>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</si>
  <si>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</si>
  <si>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</si>
  <si>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</si>
  <si>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</si>
  <si>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</si>
  <si>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</si>
  <si>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</si>
  <si>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</si>
  <si>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</si>
  <si>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</si>
  <si>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</si>
  <si>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</si>
  <si>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</si>
  <si>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</si>
  <si>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</si>
  <si>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</si>
  <si>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</si>
  <si>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</si>
  <si>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</si>
  <si>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</si>
  <si>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</si>
  <si>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</si>
  <si>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</si>
  <si>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</si>
  <si>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</si>
  <si>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</si>
  <si>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</si>
  <si>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</si>
  <si>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</si>
  <si>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</si>
  <si>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</si>
  <si>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</si>
  <si>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</si>
  <si>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</si>
  <si>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</si>
  <si>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</si>
  <si>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</si>
  <si>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</si>
  <si>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</si>
  <si>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</si>
  <si>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</si>
  <si>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</si>
  <si>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</si>
  <si>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</si>
  <si>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</si>
  <si>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</si>
  <si>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</si>
  <si>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</si>
  <si>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</si>
  <si>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</si>
  <si>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</si>
  <si>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</si>
  <si>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</si>
  <si>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</si>
  <si>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</si>
  <si>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</si>
  <si>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</si>
  <si>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</si>
  <si>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</si>
  <si>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</si>
  <si>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</si>
  <si>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</si>
  <si>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</si>
  <si>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</si>
  <si>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</si>
  <si>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</si>
  <si>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</si>
  <si>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</si>
  <si>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</si>
  <si>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</si>
  <si>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</si>
  <si>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</si>
  <si>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</si>
  <si>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</si>
  <si>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</si>
  <si>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</si>
  <si>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</si>
  <si>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</si>
  <si>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</si>
  <si>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</si>
  <si>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</si>
  <si>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</si>
  <si>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</si>
  <si>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</si>
  <si>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</si>
  <si>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</si>
  <si>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</si>
  <si>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2920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</si>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</sst>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5" sqref="B15"/>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24359</v>
      </c>
      <c r="G6" s="45">
        <v>28247</v>
      </c>
      <c r="J6" t="s">
        <v>111</v>
      </c>
    </row>
    <row r="7" spans="1:16">
      <c r="A7" s="1" t="s">
        <v>112</v>
      </c>
      <c r="B7" s="2">
        <v>223</v>
      </c>
      <c r="E7" s="1" t="s">
        <v>113</v>
      </c>
      <c r="F7" s="45">
        <v>4</v>
      </c>
      <c r="G7" s="45">
        <v>4</v>
      </c>
    </row>
    <row r="8" spans="1:16">
      <c r="A8" s="1" t="s">
        <v>114</v>
      </c>
      <c r="B8" s="2" t="s">
        <v>115</v>
      </c>
      <c r="E8" s="6" t="s">
        <v>116</v>
      </c>
      <c r="F8" s="69">
        <f>IF(AND(F6&gt;0,F7&gt;0), F6/F7, "N/A")</f>
        <v>6089.75</v>
      </c>
      <c r="G8" s="69">
        <f>IF(AND(G6&gt;0,G7&gt;0), G6/G7, "N/A")</f>
        <v>7061.75</v>
      </c>
    </row>
    <row r="9" spans="1:16">
      <c r="A9" s="1" t="s">
        <v>117</v>
      </c>
      <c r="B9" s="2">
        <v>2024</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1.4041112550000001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1.2287515623999998</v>
      </c>
    </row>
    <row r="10" spans="1:16">
      <c r="A10" s="1" t="s">
        <v>6</v>
      </c>
      <c r="B10" s="45" t="s">
        <v>104</v>
      </c>
      <c r="E10" s="6" t="s">
        <v>119</v>
      </c>
      <c r="F10" s="71">
        <f>IF(OR(F9=FALSE,G9=FALSE),"N/A",(F9-G9))</f>
        <v>0.17535969260000028</v>
      </c>
      <c r="G10" s="72"/>
    </row>
    <row r="11" spans="1:16">
      <c r="A11" s="1" t="s">
        <v>9</v>
      </c>
      <c r="B11" s="45" t="s">
        <v>102</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100</v>
      </c>
      <c r="H12" s="87"/>
      <c r="I12" s="88"/>
      <c r="J12" s="88"/>
      <c r="K12" s="88"/>
      <c r="L12" s="88"/>
    </row>
    <row r="13" spans="1:16">
      <c r="A13" s="1" t="s">
        <v>15</v>
      </c>
      <c r="B13" s="45" t="s">
        <v>101</v>
      </c>
    </row>
    <row r="14" spans="1:16">
      <c r="A14" s="1" t="s">
        <v>18</v>
      </c>
      <c r="B14" s="45" t="s">
        <v>100</v>
      </c>
    </row>
    <row r="15" spans="1:16">
      <c r="A15" s="1" t="s">
        <v>22</v>
      </c>
      <c r="B15" s="45" t="s">
        <v>101</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1.4041112550000001</v>
      </c>
      <c r="F4" s="67">
        <f>+K4</f>
        <v>1.2287515623999998</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1.4041112550000001</v>
      </c>
      <c r="K4" s="65">
        <f>'Inputs &amp; Outputs'!G9</f>
        <v>1.2287515623999998</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f>IF(AND('Inputs &amp; Outputs'!B11="Access management", 'Inputs &amp; Outputs'!B13="Yes", 'Inputs &amp; Outputs'!B14="Urban principal arterial"),B21*(J4-1),"FALSE")</f>
        <v>6.0616688250000016E-2</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8FA60-C2B6-4F99-9C61-189A445A3A64}"/>
</file>

<file path=customXml/itemProps2.xml><?xml version="1.0" encoding="utf-8"?>
<ds:datastoreItem xmlns:ds="http://schemas.openxmlformats.org/officeDocument/2006/customXml" ds:itemID="{9C8015BF-820E-4117-8E5A-B186A0ACAED1}"/>
</file>

<file path=customXml/itemProps3.xml><?xml version="1.0" encoding="utf-8"?>
<ds:datastoreItem xmlns:ds="http://schemas.openxmlformats.org/officeDocument/2006/customXml" ds:itemID="{569E8630-A6D8-45CF-A975-4CC3CE18A95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