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1_HW_SH35/"/>
    </mc:Choice>
  </mc:AlternateContent>
  <xr:revisionPtr revIDLastSave="25" documentId="8_{1D24B9A6-8391-4338-9965-CA952CB5D4BC}" xr6:coauthVersionLast="40" xr6:coauthVersionMax="40" xr10:uidLastSave="{86A0042C-9B18-4E8A-A44D-B0434D02FF8F}"/>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0" i="19"/>
  <c r="C9" i="19"/>
  <c r="H5" i="19"/>
  <c r="G5" i="19"/>
  <c r="H6" i="19"/>
  <c r="H28" i="19"/>
  <c r="H29" i="19"/>
  <c r="H33" i="19"/>
  <c r="H12" i="19"/>
  <c r="G12" i="19"/>
  <c r="H23" i="19"/>
  <c r="H15" i="19"/>
  <c r="H3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13" i="19"/>
  <c r="G13" i="19"/>
  <c r="H21" i="19"/>
  <c r="G6" i="19"/>
  <c r="H31" i="19"/>
  <c r="H17" i="19"/>
  <c r="H35" i="19"/>
  <c r="H14" i="19"/>
  <c r="H7" i="19"/>
  <c r="H25" i="19"/>
  <c r="H19" i="19"/>
  <c r="H8" i="19"/>
  <c r="H32" i="19"/>
  <c r="G32" i="19"/>
  <c r="G33" i="19"/>
  <c r="N33" i="19"/>
  <c r="O33" i="19"/>
  <c r="P33" i="19"/>
  <c r="Q33" i="19"/>
  <c r="H34" i="19"/>
  <c r="H27" i="19"/>
  <c r="H9" i="19"/>
  <c r="H16" i="19"/>
  <c r="H18" i="19"/>
  <c r="H36" i="19"/>
  <c r="H22" i="19"/>
  <c r="H24" i="19"/>
  <c r="H26" i="19"/>
  <c r="H11" i="19"/>
  <c r="H10" i="19"/>
  <c r="J12" i="19"/>
  <c r="J5" i="19"/>
  <c r="N6" i="19"/>
  <c r="O6" i="19"/>
  <c r="P6" i="19"/>
  <c r="Q6" i="19"/>
  <c r="N11" i="19"/>
  <c r="O11" i="19"/>
  <c r="P11" i="19"/>
  <c r="Q11" i="19"/>
  <c r="J32" i="19"/>
  <c r="N32" i="19"/>
  <c r="O32" i="19"/>
  <c r="P32" i="19"/>
  <c r="Q32" i="19"/>
  <c r="J33" i="19"/>
  <c r="J6" i="19"/>
  <c r="J11" i="19"/>
  <c r="N12" i="19"/>
  <c r="O12" i="19"/>
  <c r="P12" i="19"/>
  <c r="Q12" i="19"/>
  <c r="J4" i="19"/>
  <c r="T4" i="19"/>
  <c r="N5" i="19"/>
  <c r="N31" i="19"/>
  <c r="O31" i="19"/>
  <c r="P31" i="19"/>
  <c r="Q31" i="19"/>
  <c r="N4" i="19"/>
  <c r="O4" i="19"/>
  <c r="P4" i="19"/>
  <c r="Q4" i="19"/>
  <c r="J31" i="19"/>
  <c r="J13" i="19"/>
  <c r="N13" i="19"/>
  <c r="O13" i="19"/>
  <c r="P13" i="19"/>
  <c r="Q13" i="19"/>
  <c r="G14" i="19"/>
  <c r="G15" i="19"/>
  <c r="N14" i="19"/>
  <c r="O14" i="19"/>
  <c r="P14" i="19"/>
  <c r="Q14" i="19"/>
  <c r="J14" i="19"/>
  <c r="T14" i="19"/>
  <c r="U14" i="19"/>
  <c r="G34" i="19"/>
  <c r="G7" i="19"/>
  <c r="K4" i="19"/>
  <c r="T5" i="19"/>
  <c r="U5" i="19"/>
  <c r="K5" i="19"/>
  <c r="L5" i="19"/>
  <c r="M5" i="19"/>
  <c r="K31" i="19"/>
  <c r="L31" i="19"/>
  <c r="M31" i="19"/>
  <c r="T31" i="19"/>
  <c r="U31" i="19"/>
  <c r="O5" i="19"/>
  <c r="K32" i="19"/>
  <c r="L32" i="19"/>
  <c r="M32" i="19"/>
  <c r="T32" i="19"/>
  <c r="U32" i="19"/>
  <c r="K13" i="19"/>
  <c r="L13" i="19"/>
  <c r="M13" i="19"/>
  <c r="T13" i="19"/>
  <c r="U13" i="19"/>
  <c r="K11" i="19"/>
  <c r="L11" i="19"/>
  <c r="M11" i="19"/>
  <c r="T11" i="19"/>
  <c r="U11" i="19"/>
  <c r="T12" i="19"/>
  <c r="U12" i="19"/>
  <c r="K12" i="19"/>
  <c r="L12" i="19"/>
  <c r="M12" i="19"/>
  <c r="K6" i="19"/>
  <c r="L6" i="19"/>
  <c r="M6" i="19"/>
  <c r="T6" i="19"/>
  <c r="U6" i="19"/>
  <c r="T33" i="19"/>
  <c r="U33" i="19"/>
  <c r="K33" i="19"/>
  <c r="L33" i="19"/>
  <c r="M33" i="19"/>
  <c r="U4" i="19"/>
  <c r="L4" i="19"/>
  <c r="K14" i="19"/>
  <c r="L14" i="19"/>
  <c r="M14" i="19"/>
  <c r="G8" i="19"/>
  <c r="J7" i="19"/>
  <c r="N7" i="19"/>
  <c r="O7" i="19"/>
  <c r="P7" i="19"/>
  <c r="Q7" i="19"/>
  <c r="G35" i="19"/>
  <c r="N34" i="19"/>
  <c r="O34" i="19"/>
  <c r="P34" i="19"/>
  <c r="Q34" i="19"/>
  <c r="J34" i="19"/>
  <c r="G16" i="19"/>
  <c r="N15" i="19"/>
  <c r="O15" i="19"/>
  <c r="P15" i="19"/>
  <c r="Q15" i="19"/>
  <c r="J15" i="19"/>
  <c r="P5" i="19"/>
  <c r="M4" i="19"/>
  <c r="G17" i="19"/>
  <c r="J16" i="19"/>
  <c r="N16" i="19"/>
  <c r="O16" i="19"/>
  <c r="P16" i="19"/>
  <c r="Q16" i="19"/>
  <c r="G36" i="19"/>
  <c r="N35" i="19"/>
  <c r="O35" i="19"/>
  <c r="P35" i="19"/>
  <c r="Q35" i="19"/>
  <c r="J35" i="19"/>
  <c r="K34" i="19"/>
  <c r="L34" i="19"/>
  <c r="M34" i="19"/>
  <c r="T34" i="19"/>
  <c r="U34" i="19"/>
  <c r="T7" i="19"/>
  <c r="K7" i="19"/>
  <c r="T15" i="19"/>
  <c r="U15" i="19"/>
  <c r="K15" i="19"/>
  <c r="L15" i="19"/>
  <c r="M15" i="19"/>
  <c r="G9" i="19"/>
  <c r="J8" i="19"/>
  <c r="N8" i="19"/>
  <c r="Q5" i="19"/>
  <c r="K8" i="19"/>
  <c r="L8" i="19"/>
  <c r="M8" i="19"/>
  <c r="T8" i="19"/>
  <c r="U8" i="19"/>
  <c r="J9" i="19"/>
  <c r="N9" i="19"/>
  <c r="O9" i="19"/>
  <c r="P9" i="19"/>
  <c r="Q9" i="19"/>
  <c r="G10" i="19"/>
  <c r="K35" i="19"/>
  <c r="L35" i="19"/>
  <c r="M35" i="19"/>
  <c r="T35" i="19"/>
  <c r="U35" i="19"/>
  <c r="T16" i="19"/>
  <c r="U16" i="19"/>
  <c r="K16" i="19"/>
  <c r="L16" i="19"/>
  <c r="M16" i="19"/>
  <c r="N36" i="19"/>
  <c r="O36" i="19"/>
  <c r="P36" i="19"/>
  <c r="Q36" i="19"/>
  <c r="J36" i="19"/>
  <c r="L7" i="19"/>
  <c r="O8" i="19"/>
  <c r="U7" i="19"/>
  <c r="G18" i="19"/>
  <c r="J17" i="19"/>
  <c r="N17" i="19"/>
  <c r="O17" i="19"/>
  <c r="P17" i="19"/>
  <c r="Q17" i="19"/>
  <c r="N10" i="19"/>
  <c r="O10" i="19"/>
  <c r="P10" i="19"/>
  <c r="Q10" i="19"/>
  <c r="J10" i="19"/>
  <c r="P8" i="19"/>
  <c r="T9" i="19"/>
  <c r="K9" i="19"/>
  <c r="M7" i="19"/>
  <c r="K36" i="19"/>
  <c r="L36" i="19"/>
  <c r="M36" i="19"/>
  <c r="T36" i="19"/>
  <c r="U36" i="19"/>
  <c r="K17" i="19"/>
  <c r="L17" i="19"/>
  <c r="M17" i="19"/>
  <c r="T17" i="19"/>
  <c r="U17" i="19"/>
  <c r="G19" i="19"/>
  <c r="J18" i="19"/>
  <c r="N18" i="19"/>
  <c r="O18" i="19"/>
  <c r="P18" i="19"/>
  <c r="Q18" i="19"/>
  <c r="K18" i="19"/>
  <c r="L18" i="19"/>
  <c r="M18" i="19"/>
  <c r="T18" i="19"/>
  <c r="U18" i="19"/>
  <c r="L9" i="19"/>
  <c r="G20" i="19"/>
  <c r="J19" i="19"/>
  <c r="N19" i="19"/>
  <c r="O19" i="19"/>
  <c r="P19" i="19"/>
  <c r="Q19" i="19"/>
  <c r="U9" i="19"/>
  <c r="Q8" i="19"/>
  <c r="K10" i="19"/>
  <c r="L10" i="19"/>
  <c r="M10" i="19"/>
  <c r="T10" i="19"/>
  <c r="U10" i="19"/>
  <c r="M9" i="19"/>
  <c r="K19" i="19"/>
  <c r="L19" i="19"/>
  <c r="M19" i="19"/>
  <c r="T19" i="19"/>
  <c r="U19" i="19"/>
  <c r="G21" i="19"/>
  <c r="J20" i="19"/>
  <c r="N20" i="19"/>
  <c r="O20" i="19"/>
  <c r="P20" i="19"/>
  <c r="Q20" i="19"/>
  <c r="T20" i="19"/>
  <c r="K20" i="19"/>
  <c r="L20" i="19"/>
  <c r="M20" i="19"/>
  <c r="G22" i="19"/>
  <c r="N21" i="19"/>
  <c r="J21" i="19"/>
  <c r="G23" i="19"/>
  <c r="J22" i="19"/>
  <c r="N22" i="19"/>
  <c r="O22" i="19"/>
  <c r="P22" i="19"/>
  <c r="Q22" i="19"/>
  <c r="O21" i="19"/>
  <c r="U20" i="19"/>
  <c r="K21" i="19"/>
  <c r="L21" i="19"/>
  <c r="M21" i="19"/>
  <c r="T21" i="19"/>
  <c r="U21" i="19"/>
  <c r="G24" i="19"/>
  <c r="N23" i="19"/>
  <c r="O23" i="19"/>
  <c r="P23" i="19"/>
  <c r="Q23" i="19"/>
  <c r="J23" i="19"/>
  <c r="P21" i="19"/>
  <c r="T22" i="19"/>
  <c r="K22" i="19"/>
  <c r="L22" i="19"/>
  <c r="Q21" i="19"/>
  <c r="K23" i="19"/>
  <c r="L23" i="19"/>
  <c r="M23" i="19"/>
  <c r="T23" i="19"/>
  <c r="U23" i="19"/>
  <c r="U22" i="19"/>
  <c r="M22" i="19"/>
  <c r="G25" i="19"/>
  <c r="J24" i="19"/>
  <c r="N24" i="19"/>
  <c r="O24" i="19"/>
  <c r="G26" i="19"/>
  <c r="J25" i="19"/>
  <c r="N25" i="19"/>
  <c r="O25" i="19"/>
  <c r="P25" i="19"/>
  <c r="Q25" i="19"/>
  <c r="P24" i="19"/>
  <c r="T24" i="19"/>
  <c r="U24" i="19"/>
  <c r="K24" i="19"/>
  <c r="L24" i="19"/>
  <c r="M24" i="19"/>
  <c r="G27" i="19"/>
  <c r="J26" i="19"/>
  <c r="N26" i="19"/>
  <c r="O26" i="19"/>
  <c r="P26" i="19"/>
  <c r="Q26" i="19"/>
  <c r="Q24" i="19"/>
  <c r="T25" i="19"/>
  <c r="U25" i="19"/>
  <c r="K25" i="19"/>
  <c r="L25" i="19"/>
  <c r="M25" i="19"/>
  <c r="G28" i="19"/>
  <c r="N27" i="19"/>
  <c r="O27" i="19"/>
  <c r="P27" i="19"/>
  <c r="Q27" i="19"/>
  <c r="J27" i="19"/>
  <c r="K26" i="19"/>
  <c r="L26" i="19"/>
  <c r="M26" i="19"/>
  <c r="T26" i="19"/>
  <c r="U26" i="19"/>
  <c r="T27" i="19"/>
  <c r="U27" i="19"/>
  <c r="K27" i="19"/>
  <c r="L27" i="19"/>
  <c r="M27" i="19"/>
  <c r="G29" i="19"/>
  <c r="J28" i="19"/>
  <c r="N28" i="19"/>
  <c r="O28" i="19"/>
  <c r="P28" i="19"/>
  <c r="Q28" i="19"/>
  <c r="T28" i="19"/>
  <c r="U28" i="19"/>
  <c r="K28" i="19"/>
  <c r="L28" i="19"/>
  <c r="M28" i="19"/>
  <c r="G30" i="19"/>
  <c r="N29" i="19"/>
  <c r="O29" i="19"/>
  <c r="P29" i="19"/>
  <c r="Q29" i="19"/>
  <c r="J29" i="19"/>
  <c r="K29" i="19"/>
  <c r="L29" i="19"/>
  <c r="M29" i="19"/>
  <c r="T29" i="19"/>
  <c r="U29" i="19"/>
  <c r="N30" i="19"/>
  <c r="J30" i="19"/>
  <c r="K30" i="19"/>
  <c r="T30" i="19"/>
  <c r="J37" i="19"/>
  <c r="O30" i="19"/>
  <c r="N37" i="19"/>
  <c r="L30" i="19"/>
  <c r="K37" i="19"/>
  <c r="B37" i="11"/>
  <c r="P30" i="19"/>
  <c r="O37" i="19"/>
  <c r="B38" i="11"/>
  <c r="U30" i="19"/>
  <c r="U37" i="19"/>
  <c r="T37" i="19"/>
  <c r="M30" i="19"/>
  <c r="M37" i="19"/>
  <c r="B30" i="11"/>
  <c r="L37" i="19"/>
  <c r="Q30" i="19"/>
  <c r="Q37" i="19"/>
  <c r="B31" i="11"/>
  <c r="B34" i="11"/>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<sst xmlns="http://schemas.openxmlformats.org/spreadsheetml/2006/main" count="263" uniqueCount="131">
  <si>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</si>
  <si>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</si>
  <si>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</si>
  <si>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</si>
  <si>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</si>
  <si>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</si>
  <si>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</si>
  <si>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</si>
  <si>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</si>
  <si>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</si>
  <si>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</si>
  <si>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</si>
  <si>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</si>
  <si>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</si>
  <si>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</si>
  <si>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</si>
  <si>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</si>
  <si>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</si>
  <si>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</si>
  <si>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</si>
  <si>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</si>
  <si>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</si>
  <si>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</si>
  <si>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</si>
  <si>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</si>
  <si>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</si>
  <si>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</si>
  <si>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</si>
  <si>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</si>
  <si>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</si>
  <si>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</si>
  <si>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</si>
  <si>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</si>
  <si>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</si>
  <si>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</si>
  <si>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</si>
  <si>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</si>
  <si>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</si>
  <si>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</si>
  <si>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</si>
  <si>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</si>
  <si>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</si>
  <si>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</si>
  <si>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</si>
  <si>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</si>
  <si>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</si>
  <si>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</si>
  <si>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35 Mainlanes and Grade Separations</t>
  </si>
  <si>
    <t>Data entered by the sponsors</t>
  </si>
  <si>
    <t>Application ID Number:</t>
  </si>
  <si>
    <t>Data populated/calculated based on inputs</t>
  </si>
  <si>
    <t>Sponsor ID Number (CSJ, etc.):</t>
  </si>
  <si>
    <t> 0178-02-092</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</si>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</sst>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2" zoomScaleNormal="100" workbookViewId="0" xr3:uid="{51F8DEE0-4D01-5F28-A812-FC0BD7CAC4A5}">
      <selection activeCell="B15" sqref="B15"/>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2</v>
      </c>
    </row>
    <row r="17" spans="1:2">
      <c r="A17" s="86" t="s">
        <v>64</v>
      </c>
      <c r="B17" s="8">
        <v>33</v>
      </c>
    </row>
    <row r="18" spans="1:2">
      <c r="A18" s="86" t="s">
        <v>65</v>
      </c>
      <c r="B18" s="8">
        <v>36</v>
      </c>
    </row>
    <row r="19" spans="1:2">
      <c r="A19" s="76" t="s">
        <v>66</v>
      </c>
      <c r="B19" s="77">
        <f>VLOOKUP(B14,'Service Life'!C6:D8,2,FALSE)</f>
        <v>20</v>
      </c>
    </row>
    <row r="21" spans="1:2">
      <c r="A21" s="81" t="s">
        <v>67</v>
      </c>
    </row>
    <row r="22" spans="1:2" ht="20.25" customHeight="1">
      <c r="A22" s="86" t="s">
        <v>68</v>
      </c>
      <c r="B22" s="95">
        <v>15602</v>
      </c>
    </row>
    <row r="23" spans="1:2" ht="28.9">
      <c r="A23" s="94" t="s">
        <v>69</v>
      </c>
      <c r="B23" s="96">
        <v>23928</v>
      </c>
    </row>
    <row r="24" spans="1:2" ht="28.9">
      <c r="A24" s="94" t="s">
        <v>70</v>
      </c>
      <c r="B24" s="96">
        <v>59752</v>
      </c>
    </row>
    <row r="27" spans="1:2" ht="18">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6.0070000588899997E-2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1.2985499575700001E-2</v>
      </c>
      <c r="F4" s="54">
        <v>2018</v>
      </c>
      <c r="G4" s="63">
        <f>'Inputs &amp; Outputs'!B22</f>
        <v>15602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54">
        <f t="shared" ref="F5:F36" si="2">F4+1</f>
        <v>2019</v>
      </c>
      <c r="G5" s="63">
        <f>G4+G4*H5</f>
        <v>16584.889310968803</v>
      </c>
      <c r="H5" s="62">
        <f>$C$9</f>
        <v>6.2997648440507925E-2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17629.698337205955</v>
      </c>
      <c r="H6" s="62">
        <f t="shared" ref="H6:H11" si="7">$C$9</f>
        <v>6.2997648440507925E-2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18740.327875165462</v>
      </c>
      <c r="H7" s="62">
        <f t="shared" si="7"/>
        <v>6.2997648440507925E-2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19920.924462304985</v>
      </c>
      <c r="H8" s="62">
        <f t="shared" si="7"/>
        <v>6.2997648440507925E-2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6.2997648440507925E-2</v>
      </c>
      <c r="F9" s="54">
        <f t="shared" si="2"/>
        <v>2023</v>
      </c>
      <c r="G9" s="63">
        <f t="shared" si="6"/>
        <v>21175.89585819119</v>
      </c>
      <c r="H9" s="62">
        <f t="shared" si="7"/>
        <v>6.2997648440507925E-2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3.7284388973872318E-2</v>
      </c>
      <c r="F10" s="54">
        <f t="shared" si="2"/>
        <v>2024</v>
      </c>
      <c r="G10" s="63">
        <f t="shared" si="6"/>
        <v>22509.927500878326</v>
      </c>
      <c r="H10" s="62">
        <f t="shared" si="7"/>
        <v>6.2997648440507925E-2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5.0990933051548337E-2</v>
      </c>
      <c r="F11" s="54">
        <f t="shared" si="2"/>
        <v>2025</v>
      </c>
      <c r="G11" s="63">
        <f>'Inputs &amp; Outputs'!$B$23</f>
        <v>23928</v>
      </c>
      <c r="H11" s="62">
        <f t="shared" si="7"/>
        <v>6.2997648440507925E-2</v>
      </c>
      <c r="I11" s="54">
        <f>IF(AND(F11&gt;='Inputs &amp; Outputs'!B$13,F11&lt;'Inputs &amp; Outputs'!B$13+'Inputs &amp; Outputs'!B$19),1,0)</f>
        <v>1</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24820.140859366817</v>
      </c>
      <c r="H12" s="62">
        <f>$C$10</f>
        <v>3.7284388973872318E-2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25745.544645553749</v>
      </c>
      <c r="H13" s="62">
        <f t="shared" ref="H13:H36" si="8">$C$10</f>
        <v>3.7284388973872318E-2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26705.451546462769</v>
      </c>
      <c r="H14" s="62">
        <f t="shared" si="8"/>
        <v>3.7284388973872318E-2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27701.147989643989</v>
      </c>
      <c r="H15" s="62">
        <f t="shared" si="8"/>
        <v>3.7284388973872318E-2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28733.968366312678</v>
      </c>
      <c r="H16" s="62">
        <f t="shared" si="8"/>
        <v>3.7284388973872318E-2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29805.296819645224</v>
      </c>
      <c r="H17" s="62">
        <f t="shared" si="8"/>
        <v>3.7284388973872318E-2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30916.569099750595</v>
      </c>
      <c r="H18" s="62">
        <f t="shared" si="8"/>
        <v>3.7284388973872318E-2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32069.274487803297</v>
      </c>
      <c r="H19" s="62">
        <f t="shared" si="8"/>
        <v>3.7284388973872318E-2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33264.957791916437</v>
      </c>
      <c r="H20" s="62">
        <f t="shared" si="8"/>
        <v>3.7284388973872318E-2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34505.221417429697</v>
      </c>
      <c r="H21" s="62">
        <f t="shared" si="8"/>
        <v>3.7284388973872318E-2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35791.727514386737</v>
      </c>
      <c r="H22" s="62">
        <f t="shared" si="8"/>
        <v>3.7284388973872318E-2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37126.200205079978</v>
      </c>
      <c r="H23" s="62">
        <f t="shared" si="8"/>
        <v>3.7284388973872318E-2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38510.427894648041</v>
      </c>
      <c r="H24" s="62">
        <f t="shared" si="8"/>
        <v>3.7284388973872318E-2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39946.265667822357</v>
      </c>
      <c r="H25" s="62">
        <f t="shared" si="8"/>
        <v>3.7284388973872318E-2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41435.637775035088</v>
      </c>
      <c r="H26" s="62">
        <f t="shared" si="8"/>
        <v>3.7284388973872318E-2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42980.540211219974</v>
      </c>
      <c r="H27" s="62">
        <f t="shared" si="8"/>
        <v>3.7284388973872318E-2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44583.043390762257</v>
      </c>
      <c r="H28" s="62">
        <f t="shared" si="8"/>
        <v>3.7284388973872318E-2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46245.294922182467</v>
      </c>
      <c r="H29" s="62">
        <f t="shared" si="8"/>
        <v>3.7284388973872318E-2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47969.522486272559</v>
      </c>
      <c r="H30" s="62">
        <f t="shared" si="8"/>
        <v>3.7284388973872318E-2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59752</v>
      </c>
      <c r="H31" s="62">
        <f t="shared" si="8"/>
        <v>3.7284388973872318E-2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61979.816809966818</v>
      </c>
      <c r="H32" s="62">
        <f t="shared" si="8"/>
        <v>3.7284388973872318E-2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64290.696408438969</v>
      </c>
      <c r="H33" s="62">
        <f t="shared" si="8"/>
        <v>3.7284388973872318E-2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66687.735740732343</v>
      </c>
      <c r="H34" s="62">
        <f t="shared" si="8"/>
        <v>3.7284388973872318E-2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69174.147219876613</v>
      </c>
      <c r="H35" s="62">
        <f t="shared" si="8"/>
        <v>3.7284388973872318E-2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71753.263031758397</v>
      </c>
      <c r="H36" s="62">
        <f t="shared" si="8"/>
        <v>3.7284388973872318E-2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A5D55-D38F-4EA0-963F-9CA4719EC19A}"/>
</file>

<file path=customXml/itemProps2.xml><?xml version="1.0" encoding="utf-8"?>
<ds:datastoreItem xmlns:ds="http://schemas.openxmlformats.org/officeDocument/2006/customXml" ds:itemID="{568FD957-2D05-4B2A-BFE4-C23F5ABA32FB}"/>
</file>

<file path=customXml/itemProps3.xml><?xml version="1.0" encoding="utf-8"?>
<ds:datastoreItem xmlns:ds="http://schemas.openxmlformats.org/officeDocument/2006/customXml" ds:itemID="{45DF0E3B-8A21-4697-946B-28DED70C084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2018-10-31T03:44:52Z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