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taylo1\Desktop\CallForProjects\IH69\"/>
    </mc:Choice>
  </mc:AlternateContent>
  <bookViews>
    <workbookView xWindow="0" yWindow="0" windowWidth="28800" windowHeight="1461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52511"/>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<sst xmlns="http://schemas.openxmlformats.org/spreadsheetml/2006/main" count="198" uniqueCount="144">
  <si>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</si>
  <si>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</si>
  <si>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</si>
  <si>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</si>
  <si>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</si>
  <si>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</si>
  <si>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</si>
  <si>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</si>
  <si>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</si>
  <si>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</si>
  <si>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</si>
  <si>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</si>
  <si>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</si>
  <si>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</si>
  <si>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</si>
  <si>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</si>
  <si>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</si>
  <si>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</si>
  <si>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</si>
  <si>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</si>
  <si>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</si>
  <si>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</si>
  <si>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</si>
  <si>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</si>
  <si>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</si>
  <si>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</si>
  <si>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</si>
  <si>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</si>
  <si>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</si>
  <si>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</si>
  <si>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</si>
  <si>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</si>
  <si>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</si>
  <si>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</si>
  <si>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</si>
  <si>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</si>
  <si>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</si>
  <si>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</si>
  <si>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</si>
  <si>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</si>
  <si>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</si>
  <si>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</si>
  <si>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</si>
  <si>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</si>
  <si>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</si>
  <si>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</si>
  <si>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</si>
  <si>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</si>
  <si>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</si>
  <si>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</si>
  <si>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</si>
  <si>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</si>
  <si>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</si>
  <si>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</si>
  <si>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</si>
  <si>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</si>
  <si>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</si>
  <si>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</si>
  <si>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</si>
  <si>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</si>
  <si>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</si>
  <si>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</si>
  <si>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</si>
  <si>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</si>
  <si>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</si>
  <si>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</si>
  <si>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</si>
  <si>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</si>
  <si>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</si>
  <si>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</si>
  <si>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</si>
  <si>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</si>
  <si>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</si>
  <si>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</si>
  <si>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</si>
  <si>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</si>
  <si>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</si>
  <si>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</si>
  <si>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</si>
  <si>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</si>
  <si>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</si>
  <si>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</si>
  <si>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</si>
  <si>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</si>
  <si>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</si>
  <si>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</si>
  <si>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</si>
  <si>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</si>
  <si>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</si>
  <si>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</si>
  <si>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</si>
  <si>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</si>
  <si>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</si>
  <si>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</si>
  <si>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</si>
  <si>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</si>
  <si>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</si>
  <si>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</si>
  <si>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</si>
  <si>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</si>
  <si>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</si>
  <si>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</si>
  <si>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</si>
  <si>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</si>
  <si>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</si>
  <si>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</si>
  <si>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</si>
  <si>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</si>
  <si>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</si>
  <si>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</si>
  <si>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</si>
  <si>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</si>
  <si>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</si>
  <si>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</si>
  <si>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</si>
  <si>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</si>
  <si>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</si>
  <si>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</si>
  <si>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</si>
  <si>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</si>
  <si>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</si>
  <si>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</si>
  <si>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</si>
  <si>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</si>
  <si>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</si>
  <si>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</si>
  <si>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</si>
  <si>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</si>
  <si>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</si>
  <si>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</si>
  <si>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</si>
  <si>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</si>
  <si>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</si>
  <si>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</si>
  <si>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</si>
  <si>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</si>
  <si>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</si>
  <si>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</si>
  <si>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</si>
  <si>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</si>
  <si>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</si>
  <si>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</si>
  <si>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https://mobility.tamu.edu/texas-most-congested-roadways/</t>
  </si>
  <si>
    <t>IH69 Active Traffic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</si>
</sst>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A16"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F21" sqref="F21"/>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143</v>
      </c>
      <c r="E6" s="2" t="s">
        <v>54</v>
      </c>
      <c r="F6" s="80">
        <v>249014</v>
      </c>
      <c r="G6" s="80">
        <v>249014</v>
      </c>
      <c r="J6" t="s">
        <v>61</v>
      </c>
    </row>
    <row r="7" spans="1:16" x14ac:dyDescent="0.25">
      <c r="A7" s="2" t="s">
        <v>47</v>
      </c>
      <c r="B7" s="3">
        <v>160</v>
      </c>
      <c r="E7" s="2" t="s">
        <v>55</v>
      </c>
      <c r="F7" s="80">
        <v>10</v>
      </c>
      <c r="G7" s="80">
        <v>10</v>
      </c>
    </row>
    <row r="8" spans="1:16" x14ac:dyDescent="0.25">
      <c r="A8" s="2" t="s">
        <v>48</v>
      </c>
      <c r="B8" s="3"/>
      <c r="E8" s="7" t="s">
        <v>56</v>
      </c>
      <c r="F8" s="81">
        <f>IF(AND(F6&gt;0,F7&gt;0), F6/F7, "N/A")</f>
        <v>24901.4</v>
      </c>
      <c r="G8" s="81">
        <f>IF(AND(G6&gt;0,G7&gt;0), G6/G7, "N/A")</f>
        <v>24901.4</v>
      </c>
    </row>
    <row r="9" spans="1:16" x14ac:dyDescent="0.25">
      <c r="A9" s="2" t="s">
        <v>51</v>
      </c>
      <c r="B9" s="37">
        <v>2028</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3.52</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1.6261757439999998</v>
      </c>
    </row>
    <row r="10" spans="1:16" x14ac:dyDescent="0.25">
      <c r="A10" s="2" t="s">
        <v>93</v>
      </c>
      <c r="B10" s="54" t="s">
        <v>67</v>
      </c>
      <c r="E10" s="7" t="s">
        <v>70</v>
      </c>
      <c r="F10" s="83">
        <f>IF(OR(F9=FALSE,G9=FALSE),"N/A",(F9-G9))</f>
        <v>1.8938242560000003</v>
      </c>
      <c r="G10" s="84"/>
    </row>
    <row r="11" spans="1:16" x14ac:dyDescent="0.25">
      <c r="A11" s="2" t="s">
        <v>95</v>
      </c>
      <c r="B11" s="80" t="s">
        <v>61</v>
      </c>
      <c r="E11" s="7" t="s">
        <v>75</v>
      </c>
      <c r="F11" s="94">
        <f>IF(OR(F9=FALSE,G9=FALSE,F10=FALSE), "N/A", IF(OR(F10=0.1,AND(0.01&lt;F10,F10&lt;0.1)), 5, (IF(OR(F10=0.2,AND(0.1&lt;F10,F10&lt;0.2)), 10, (IF(OR(F10=0.3,AND(0.2&lt;F10,F10&lt;0.3)), 15, IF(F10&gt;0.3, 20,"N/A")))))))</f>
        <v>20</v>
      </c>
      <c r="G11" s="95"/>
      <c r="H11" s="96"/>
      <c r="I11" s="97"/>
      <c r="J11" s="97"/>
      <c r="K11" s="97"/>
      <c r="L11" s="97"/>
    </row>
    <row r="12" spans="1:16" x14ac:dyDescent="0.25">
      <c r="A12" s="2" t="s">
        <v>58</v>
      </c>
      <c r="B12" s="80" t="s">
        <v>63</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68</v>
      </c>
    </row>
    <row r="17" spans="1:6" x14ac:dyDescent="0.25">
      <c r="A17" s="2" t="s">
        <v>86</v>
      </c>
      <c r="B17" s="80" t="s">
        <v>68</v>
      </c>
      <c r="F17" s="45"/>
    </row>
    <row r="18" spans="1:6" x14ac:dyDescent="0.25">
      <c r="A18" s="2" t="s">
        <v>101</v>
      </c>
      <c r="B18" s="80">
        <v>3.52</v>
      </c>
    </row>
    <row r="19" spans="1:6" x14ac:dyDescent="0.25">
      <c r="A19" s="2" t="s">
        <v>96</v>
      </c>
      <c r="B19" s="3" t="s">
        <v>142</v>
      </c>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3.52</v>
      </c>
      <c r="F4" s="78">
        <f>+K4</f>
        <v>1.6261757439999998</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3.52</v>
      </c>
      <c r="K4" s="76">
        <f>'Inputs &amp; Outputs'!G9</f>
        <v>1.6261757439999998</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f>IF('Inputs &amp; Outputs'!B11="ITS Infrastructure",B24*(J4-1),"FALSE")</f>
        <v>0.3024</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2018-10-29T18:35:36Z</dcterms:modified>
</cp:coreProperties>
</file>