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browngay.net\gfs\ProjectsY\City_of_Mont_Belvieu\6228-00_HGAC_TIP_Application_Support\04_ENGR\03_Documents\2. Perry Ave Extension\"/>
    </mc:Choice>
  </mc:AlternateContent>
  <xr:revisionPtr revIDLastSave="0" documentId="13_ncr:1_{3C33CFAA-0216-4AF8-ABBE-2020D4D174DA}" xr6:coauthVersionLast="36" xr6:coauthVersionMax="36" xr10:uidLastSave="{00000000-0000-0000-0000-000000000000}"/>
  <bookViews>
    <workbookView xWindow="0" yWindow="0" windowWidth="21570" windowHeight="933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Outputs'!$A$1:$G$26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6" i="12"/>
  <c r="B4" i="12"/>
  <c r="B5"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B11" i="5" s="1"/>
  <c r="B12" i="5" s="1"/>
  <c r="G25" i="5"/>
  <c r="G26" i="5" l="1"/>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<sst xmlns="http://schemas.openxmlformats.org/spreadsheetml/2006/main" count="201" uniqueCount="144">
  <si>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</si>
  <si>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</si>
  <si>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</si>
  <si>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</si>
  <si>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</si>
  <si>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</si>
  <si>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</si>
  <si>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</si>
  <si>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</si>
  <si>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</si>
  <si>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</si>
  <si>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</si>
  <si>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</si>
  <si>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</si>
  <si>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</si>
  <si>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</si>
  <si>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</si>
  <si>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</si>
  <si>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</si>
  <si>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</si>
  <si>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</si>
  <si>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</si>
  <si>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</si>
  <si>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</si>
  <si>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</si>
  <si>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</si>
  <si>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</si>
  <si>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</si>
  <si>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</si>
  <si>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</si>
  <si>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</si>
  <si>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</si>
  <si>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</si>
  <si>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</si>
  <si>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</si>
  <si>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</si>
  <si>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</si>
  <si>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</si>
  <si>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</si>
  <si>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</si>
  <si>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</si>
  <si>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</si>
  <si>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</si>
  <si>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</si>
  <si>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</si>
  <si>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</si>
  <si>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</si>
  <si>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</si>
  <si>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</si>
  <si>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</si>
  <si>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</si>
  <si>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</si>
  <si>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</si>
  <si>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</si>
  <si>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</si>
  <si>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</si>
  <si>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</si>
  <si>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</si>
  <si>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</si>
  <si>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</si>
  <si>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</si>
  <si>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</si>
  <si>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</si>
  <si>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</si>
  <si>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</si>
  <si>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</si>
  <si>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</si>
  <si>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</si>
  <si>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</si>
  <si>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</si>
  <si>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</si>
  <si>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</si>
  <si>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</si>
  <si>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</si>
  <si>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</si>
  <si>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</si>
  <si>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</si>
  <si>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</si>
  <si>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</si>
  <si>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</si>
  <si>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</si>
  <si>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</si>
  <si>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</si>
  <si>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</si>
  <si>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</si>
  <si>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</si>
  <si>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</si>
  <si>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</si>
  <si>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</si>
  <si>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</si>
  <si>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</si>
  <si>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</si>
  <si>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</si>
  <si>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</si>
  <si>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</si>
  <si>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</si>
  <si>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</si>
  <si>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</si>
  <si>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</si>
  <si>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</si>
  <si>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</si>
  <si>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</si>
  <si>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</si>
  <si>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</si>
  <si>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</si>
  <si>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</si>
  <si>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</si>
  <si>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</si>
  <si>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</si>
  <si>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</si>
  <si>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</si>
  <si>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</si>
  <si>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</si>
  <si>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</si>
  <si>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</si>
  <si>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</si>
  <si>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</si>
  <si>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</si>
  <si>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</si>
  <si>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</si>
  <si>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</si>
  <si>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</si>
  <si>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</si>
  <si>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</si>
  <si>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</si>
  <si>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</si>
  <si>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</si>
  <si>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</si>
  <si>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</si>
  <si>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</si>
  <si>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</si>
  <si>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</si>
  <si>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</si>
  <si>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</si>
  <si>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</si>
  <si>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</si>
  <si>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</si>
  <si>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</si>
  <si>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</si>
  <si>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</si>
  <si>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</si>
  <si>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</si>
  <si>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Perry Avenue Extension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</si>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</sst>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activeCell="E30" sqref="E29:E30"/>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4140</v>
      </c>
      <c r="G6" s="80">
        <v>5443</v>
      </c>
      <c r="J6" t="s">
        <v>61</v>
      </c>
    </row>
    <row r="7" spans="1:16" x14ac:dyDescent="0.25">
      <c r="A7" s="2" t="s">
        <v>47</v>
      </c>
      <c r="B7" s="3" t="s">
        <v>143</v>
      </c>
      <c r="E7" s="2" t="s">
        <v>55</v>
      </c>
      <c r="F7" s="80">
        <v>2</v>
      </c>
      <c r="G7" s="80">
        <v>2</v>
      </c>
    </row>
    <row r="8" spans="1:16" x14ac:dyDescent="0.25">
      <c r="A8" s="2" t="s">
        <v>48</v>
      </c>
      <c r="B8" s="3" t="s">
        <v>143</v>
      </c>
      <c r="E8" s="7" t="s">
        <v>56</v>
      </c>
      <c r="F8" s="81">
        <f>IF(AND(F6&gt;0,F7&gt;0), F6/F7, "N/A")</f>
        <v>2070</v>
      </c>
      <c r="G8" s="81">
        <f>IF(AND(G6&gt;0,G7&gt;0), G6/G7, "N/A")</f>
        <v>2721.5</v>
      </c>
    </row>
    <row r="9" spans="1:16" x14ac:dyDescent="0.25">
      <c r="A9" s="2" t="s">
        <v>51</v>
      </c>
      <c r="B9" s="37">
        <v>2021</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1.2608656</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1.28372022</v>
      </c>
    </row>
    <row r="10" spans="1:16" x14ac:dyDescent="0.25">
      <c r="A10" s="2" t="s">
        <v>93</v>
      </c>
      <c r="B10" s="54" t="s">
        <v>68</v>
      </c>
      <c r="E10" s="7" t="s">
        <v>70</v>
      </c>
      <c r="F10" s="83">
        <f>IF(OR(F9=FALSE,G9=FALSE),"N/A",(F9-G9))</f>
        <v>-2.2854619999999937E-2</v>
      </c>
      <c r="G10" s="84"/>
    </row>
    <row r="11" spans="1:16" x14ac:dyDescent="0.25">
      <c r="A11" s="2" t="s">
        <v>95</v>
      </c>
      <c r="B11" s="80" t="s">
        <v>62</v>
      </c>
      <c r="E11" s="7" t="s">
        <v>75</v>
      </c>
      <c r="F11" s="94" t="str">
        <f>IF(OR(F9=FALSE,G9=FALSE,F10=FALSE), "N/A", IF(OR(F10=0.1,AND(0.01&lt;F10,F10&lt;0.1)), 5, (IF(OR(F10=0.2,AND(0.1&lt;F10,F10&lt;0.2)), 10, (IF(OR(F10=0.3,AND(0.2&lt;F10,F10&lt;0.3)), 15, IF(F10&gt;0.3, 20,"N/A")))))))</f>
        <v>N/A</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t="s">
        <v>143</v>
      </c>
    </row>
    <row r="19" spans="1:6" x14ac:dyDescent="0.25">
      <c r="A19" s="2" t="s">
        <v>96</v>
      </c>
      <c r="B19" s="3" t="s">
        <v>143</v>
      </c>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1.2608656</v>
      </c>
      <c r="F4" s="78">
        <f>+K4</f>
        <v>1.28372022</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1.2608656</v>
      </c>
      <c r="K4" s="76">
        <f>'Inputs &amp; Outputs'!G9</f>
        <v>1.28372022</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-2.2854619999999937E-2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 Netherton</cp:lastModifiedBy>
  <cp:lastPrinted>2018-10-24T20:56:11Z</cp:lastPrinted>
  <dcterms:created xsi:type="dcterms:W3CDTF">2012-07-25T15:48:32Z</dcterms:created>
  <dcterms:modified xsi:type="dcterms:W3CDTF">2018-10-24T20:59:13Z</dcterms:modified>
</cp:coreProperties>
</file>