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D:\cfa\2018\11010.Sheldon_Road\ENG\Sheldon Road TIP Application\Sheldon TIP Application\Sheldon Submittal 10-11-2018\"/>
    </mc:Choice>
  </mc:AlternateContent>
  <xr:revisionPtr revIDLastSave="0" documentId="10_ncr:100000_{97FE2CAE-EC12-46B5-8895-7E8B5809586C}" xr6:coauthVersionLast="31" xr6:coauthVersionMax="31" xr10:uidLastSave="{00000000-0000-0000-0000-000000000000}"/>
  <bookViews>
    <workbookView xWindow="0" yWindow="0" windowWidth="28800" windowHeight="122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l="1"/>
  <c r="B7" i="12" s="1"/>
  <c r="F9" i="11"/>
  <c r="G9" i="11" l="1"/>
  <c r="F10" i="11" s="1"/>
  <c r="F11" i="11" s="1"/>
  <c r="B5" i="12"/>
  <c r="B6" i="12"/>
  <c r="B4"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<sst xmlns="http://schemas.openxmlformats.org/spreadsheetml/2006/main" count="198" uniqueCount="144">
  <si>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</si>
  <si>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</si>
  <si>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</si>
  <si>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</si>
  <si>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</si>
  <si>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</si>
  <si>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</si>
  <si>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</si>
  <si>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</si>
  <si>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</si>
  <si>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</si>
  <si>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</si>
  <si>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</si>
  <si>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</si>
  <si>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</si>
  <si>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</si>
  <si>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</si>
  <si>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</si>
  <si>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</si>
  <si>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</si>
  <si>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</si>
  <si>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</si>
  <si>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</si>
  <si>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</si>
  <si>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</si>
  <si>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</si>
  <si>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</si>
  <si>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</si>
  <si>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</si>
  <si>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</si>
  <si>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</si>
  <si>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</si>
  <si>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</si>
  <si>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</si>
  <si>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</si>
  <si>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</si>
  <si>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</si>
  <si>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</si>
  <si>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</si>
  <si>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</si>
  <si>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</si>
  <si>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</si>
  <si>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</si>
  <si>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</si>
  <si>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</si>
  <si>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</si>
  <si>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</si>
  <si>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</si>
  <si>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</si>
  <si>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</si>
  <si>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</si>
  <si>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</si>
  <si>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</si>
  <si>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</si>
  <si>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</si>
  <si>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</si>
  <si>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</si>
  <si>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</si>
  <si>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</si>
  <si>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</si>
  <si>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</si>
  <si>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</si>
  <si>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</si>
  <si>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</si>
  <si>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</si>
  <si>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</si>
  <si>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</si>
  <si>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</si>
  <si>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</si>
  <si>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</si>
  <si>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</si>
  <si>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</si>
  <si>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</si>
  <si>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</si>
  <si>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</si>
  <si>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</si>
  <si>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</si>
  <si>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</si>
  <si>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</si>
  <si>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</si>
  <si>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</si>
  <si>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</si>
  <si>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</si>
  <si>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</si>
  <si>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</si>
  <si>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</si>
  <si>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</si>
  <si>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</si>
  <si>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</si>
  <si>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</si>
  <si>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</si>
  <si>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</si>
  <si>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</si>
  <si>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</si>
  <si>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</si>
  <si>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</si>
  <si>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</si>
  <si>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</si>
  <si>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</si>
  <si>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</si>
  <si>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</si>
  <si>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</si>
  <si>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</si>
  <si>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</si>
  <si>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</si>
  <si>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</si>
  <si>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</si>
  <si>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</si>
  <si>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</si>
  <si>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</si>
  <si>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</si>
  <si>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</si>
  <si>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</si>
  <si>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</si>
  <si>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</si>
  <si>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</si>
  <si>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</si>
  <si>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</si>
  <si>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</si>
  <si>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</si>
  <si>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</si>
  <si>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</si>
  <si>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</si>
  <si>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</si>
  <si>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</si>
  <si>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</si>
  <si>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</si>
  <si>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</si>
  <si>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</si>
  <si>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</si>
  <si>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</si>
  <si>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</si>
  <si>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</si>
  <si>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</si>
  <si>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</si>
  <si>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</si>
  <si>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</si>
  <si>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</si>
  <si>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</si>
  <si>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</si>
  <si>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</si>
  <si>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</si>
  <si>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Sheldon Road Reconstruction</t>
  </si>
  <si>
    <t>UPIN 19102MF0ZC01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</si>
</sst>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I14" sqref="I14"/>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7219</v>
      </c>
      <c r="G6" s="80">
        <v>7961</v>
      </c>
      <c r="J6" t="s">
        <v>61</v>
      </c>
    </row>
    <row r="7" spans="1:16" x14ac:dyDescent="0.25">
      <c r="A7" s="2" t="s">
        <v>47</v>
      </c>
      <c r="B7" s="3">
        <v>125</v>
      </c>
      <c r="E7" s="2" t="s">
        <v>55</v>
      </c>
      <c r="F7" s="80">
        <v>2</v>
      </c>
      <c r="G7" s="80">
        <v>4</v>
      </c>
    </row>
    <row r="8" spans="1:16" x14ac:dyDescent="0.25">
      <c r="A8" s="2" t="s">
        <v>48</v>
      </c>
      <c r="B8" s="3" t="s">
        <v>143</v>
      </c>
      <c r="E8" s="7" t="s">
        <v>56</v>
      </c>
      <c r="F8" s="81">
        <f>IF(AND(F6&gt;0,F7&gt;0), F6/F7, "N/A")</f>
        <v>3609.5</v>
      </c>
      <c r="G8" s="81">
        <f>IF(AND(G6&gt;0,G7&gt;0), G6/G7, "N/A")</f>
        <v>1990.25</v>
      </c>
    </row>
    <row r="9" spans="1:16" x14ac:dyDescent="0.25">
      <c r="A9" s="2" t="s">
        <v>51</v>
      </c>
      <c r="B9" s="37">
        <v>2023</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1.31536791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1.2101259584999999</v>
      </c>
    </row>
    <row r="10" spans="1:16" x14ac:dyDescent="0.25">
      <c r="A10" s="2" t="s">
        <v>93</v>
      </c>
      <c r="B10" s="54" t="s">
        <v>68</v>
      </c>
      <c r="E10" s="7" t="s">
        <v>70</v>
      </c>
      <c r="F10" s="83">
        <f>IF(OR(F9=FALSE,G9=FALSE),"N/A",(F9-G9))</f>
        <v>0.10524195150000004</v>
      </c>
      <c r="G10" s="84"/>
    </row>
    <row r="11" spans="1:16" x14ac:dyDescent="0.25">
      <c r="A11" s="2" t="s">
        <v>95</v>
      </c>
      <c r="B11" s="80" t="s">
        <v>62</v>
      </c>
      <c r="E11" s="7" t="s">
        <v>75</v>
      </c>
      <c r="F11" s="94">
        <f>IF(OR(F9=FALSE,G9=FALSE,F10=FALSE), "N/A", IF(OR(F10=0.1,AND(0.01&lt;F10,F10&lt;0.1)), 5, (IF(OR(F10=0.2,AND(0.1&lt;F10,F10&lt;0.2)), 10, (IF(OR(F10=0.3,AND(0.2&lt;F10,F10&lt;0.3)), 15, IF(F10&gt;0.3, 20,"N/A")))))))</f>
        <v>10</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1.31536791</v>
      </c>
      <c r="F4" s="78">
        <f>+K4</f>
        <v>1.2101259584999999</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1.31536791</v>
      </c>
      <c r="K4" s="76">
        <f>'Inputs &amp; Outputs'!G9</f>
        <v>1.2101259584999999</v>
      </c>
    </row>
    <row r="5" spans="1:11" x14ac:dyDescent="0.25">
      <c r="A5" s="46" t="s">
        <v>72</v>
      </c>
      <c r="B5" s="50">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5.7936765000000001E-2</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Evan J. Shields</cp:lastModifiedBy>
  <cp:lastPrinted>2018-04-10T17:15:43Z</cp:lastPrinted>
  <dcterms:created xsi:type="dcterms:W3CDTF">2012-07-25T15:48:32Z</dcterms:created>
  <dcterms:modified xsi:type="dcterms:W3CDTF">2018-10-19T13:54:10Z</dcterms:modified>
</cp:coreProperties>
</file>