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SignalsSH242\"/>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<sst xmlns="http://schemas.openxmlformats.org/spreadsheetml/2006/main" count="262" uniqueCount="130">
  <si>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</si>
  <si>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</si>
  <si>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</si>
  <si>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</si>
  <si>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</si>
  <si>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</si>
  <si>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</si>
  <si>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</si>
  <si>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</si>
  <si>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</si>
  <si>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</si>
  <si>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</si>
  <si>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</si>
  <si>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</si>
  <si>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</si>
  <si>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</si>
  <si>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</si>
  <si>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</si>
  <si>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</si>
  <si>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</si>
  <si>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</si>
  <si>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</si>
  <si>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</si>
  <si>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</si>
  <si>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</si>
  <si>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</si>
  <si>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</si>
  <si>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</si>
  <si>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</si>
  <si>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</si>
  <si>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</si>
  <si>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</si>
  <si>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</si>
  <si>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</si>
  <si>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</si>
  <si>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</si>
  <si>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</si>
  <si>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</si>
  <si>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</si>
  <si>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</si>
  <si>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</si>
  <si>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</si>
  <si>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</si>
  <si>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</si>
  <si>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</si>
  <si>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</si>
  <si>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</si>
  <si>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</si>
  <si>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</si>
  <si>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</si>
  <si>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</si>
  <si>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</si>
  <si>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</si>
  <si>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</si>
  <si>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</si>
  <si>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</si>
  <si>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</si>
  <si>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</si>
  <si>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</si>
  <si>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</si>
  <si>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</si>
  <si>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</si>
  <si>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</si>
  <si>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</si>
  <si>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</si>
  <si>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</si>
  <si>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</si>
  <si>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</si>
  <si>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</si>
  <si>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</si>
  <si>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</si>
  <si>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</si>
  <si>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</si>
  <si>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</si>
  <si>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</si>
  <si>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</si>
  <si>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</si>
  <si>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</si>
  <si>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</si>
  <si>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</si>
  <si>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</si>
  <si>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</si>
  <si>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</si>
  <si>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</si>
  <si>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</si>
  <si>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</si>
  <si>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</si>
  <si>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</si>
  <si>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</si>
  <si>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</si>
  <si>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</si>
  <si>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</si>
  <si>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</si>
  <si>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</si>
  <si>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</si>
  <si>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</si>
  <si>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</si>
  <si>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</si>
  <si>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</si>
  <si>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</si>
  <si>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</si>
  <si>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</si>
  <si>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</si>
  <si>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</si>
  <si>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</si>
  <si>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</si>
  <si>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</si>
  <si>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</si>
  <si>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</si>
  <si>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</si>
  <si>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</si>
  <si>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</si>
  <si>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</si>
  <si>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</si>
  <si>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</si>
  <si>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</si>
  <si>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</si>
  <si>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</si>
  <si>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</si>
  <si>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</si>
  <si>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</si>
  <si>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</si>
  <si>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</si>
  <si>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</si>
  <si>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</si>
  <si>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</si>
  <si>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</si>
  <si>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</si>
  <si>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</si>
  <si>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Integration of Traffic Signals SH242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</si>
</sst>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topLeftCell="A4" zoomScaleNormal="100" workbookViewId="0">
      <selection activeCell="E20" sqref="E20"/>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343</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2025</v>
      </c>
    </row>
    <row r="14" spans="1:5" x14ac:dyDescent="0.25">
      <c r="A14" s="6" t="s">
        <v>86</v>
      </c>
      <c r="B14" s="6" t="s">
        <v>123</v>
      </c>
    </row>
    <row r="15" spans="1:5" x14ac:dyDescent="0.25">
      <c r="A15" s="106" t="s">
        <v>87</v>
      </c>
      <c r="B15" s="57" t="s">
        <v>76</v>
      </c>
    </row>
    <row r="16" spans="1:5" x14ac:dyDescent="0.25">
      <c r="A16" s="106" t="s">
        <v>88</v>
      </c>
      <c r="B16" s="57">
        <v>11</v>
      </c>
    </row>
    <row r="17" spans="1:3" x14ac:dyDescent="0.25">
      <c r="A17" s="107" t="s">
        <v>95</v>
      </c>
      <c r="B17" s="57">
        <v>23</v>
      </c>
    </row>
    <row r="18" spans="1:3" x14ac:dyDescent="0.25">
      <c r="A18" s="107" t="s">
        <v>96</v>
      </c>
      <c r="B18" s="57">
        <v>26</v>
      </c>
    </row>
    <row r="19" spans="1:3" x14ac:dyDescent="0.25">
      <c r="A19" s="96" t="s">
        <v>97</v>
      </c>
      <c r="B19" s="97">
        <f>VLOOKUP(B14,'Service Life'!C6:D8,2,FALSE)</f>
        <v>12</v>
      </c>
    </row>
    <row r="21" spans="1:3" x14ac:dyDescent="0.25">
      <c r="A21" s="102" t="s">
        <v>89</v>
      </c>
    </row>
    <row r="22" spans="1:3" ht="20.25" customHeight="1" x14ac:dyDescent="0.25">
      <c r="A22" s="107" t="s">
        <v>90</v>
      </c>
      <c r="B22" s="119">
        <v>17408</v>
      </c>
    </row>
    <row r="23" spans="1:3" ht="30" x14ac:dyDescent="0.25">
      <c r="A23" s="118" t="s">
        <v>101</v>
      </c>
      <c r="B23" s="120">
        <v>23907</v>
      </c>
    </row>
    <row r="24" spans="1:3" ht="30" x14ac:dyDescent="0.25">
      <c r="A24" s="118" t="s">
        <v>102</v>
      </c>
      <c r="B24" s="120">
        <v>36399</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17408</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18215.084606012315</v>
      </c>
      <c r="H5" s="79">
        <f>$C$9</f>
        <v>4.6362856503464833E-2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19059.587959799333</v>
      </c>
      <c r="H6" s="79">
        <f t="shared" ref="H6:H11" si="7">$C$9</f>
        <v>4.6362856503464833E-2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19943.244901394675</v>
      </c>
      <c r="H7" s="79">
        <f t="shared" si="7"/>
        <v>4.6362856503464833E-2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20867.870702971493</v>
      </c>
      <c r="H8" s="79">
        <f t="shared" si="7"/>
        <v>4.6362856503464833E-2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4.6362856503464833E-2</v>
      </c>
      <c r="F9" s="70">
        <f t="shared" si="2"/>
        <v>2023</v>
      </c>
      <c r="G9" s="80">
        <f t="shared" si="6"/>
        <v>21835.364797906219</v>
      </c>
      <c r="H9" s="79">
        <f t="shared" si="7"/>
        <v>4.6362856503464833E-2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1.695696439927552E-2</v>
      </c>
      <c r="F10" s="70">
        <f t="shared" si="2"/>
        <v>2024</v>
      </c>
      <c r="G10" s="80">
        <f t="shared" si="6"/>
        <v>22847.714682732352</v>
      </c>
      <c r="H10" s="79">
        <f t="shared" si="7"/>
        <v>4.6362856503464833E-2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2.7695525653034681E-2</v>
      </c>
      <c r="F11" s="70">
        <f t="shared" si="2"/>
        <v>2025</v>
      </c>
      <c r="G11" s="80">
        <f>'Inputs &amp; Outputs'!$B$23</f>
        <v>23907</v>
      </c>
      <c r="H11" s="79">
        <f t="shared" si="7"/>
        <v>4.6362856503464833E-2</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24312.390147893479</v>
      </c>
      <c r="H12" s="79">
        <f>$C$10</f>
        <v>1.695696439927552E-2</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24724.654482092606</v>
      </c>
      <c r="H13" s="79">
        <f t="shared" ref="H13:H36" si="8">$C$10</f>
        <v>1.695696439927552E-2</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25143.909567929837</v>
      </c>
      <c r="H14" s="79">
        <f t="shared" si="8"/>
        <v>1.695696439927552E-2</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25570.273947331825</v>
      </c>
      <c r="H15" s="79">
        <f t="shared" si="8"/>
        <v>1.695696439927552E-2</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26003.868172336453</v>
      </c>
      <c r="H16" s="79">
        <f t="shared" si="8"/>
        <v>1.695696439927552E-2</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26444.814839178216</v>
      </c>
      <c r="H17" s="79">
        <f t="shared" si="8"/>
        <v>1.695696439927552E-2</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26893.238622951594</v>
      </c>
      <c r="H18" s="79">
        <f t="shared" si="8"/>
        <v>1.695696439927552E-2</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27349.266312862204</v>
      </c>
      <c r="H19" s="79">
        <f t="shared" si="8"/>
        <v>1.695696439927552E-2</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27813.026848075715</v>
      </c>
      <c r="H20" s="79">
        <f t="shared" si="8"/>
        <v>1.695696439927552E-2</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28284.651354174628</v>
      </c>
      <c r="H21" s="79">
        <f t="shared" si="8"/>
        <v>1.695696439927552E-2</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28764.273180233286</v>
      </c>
      <c r="H22" s="79">
        <f t="shared" si="8"/>
        <v>1.695696439927552E-2</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29252.027936521536</v>
      </c>
      <c r="H23" s="79">
        <f t="shared" si="8"/>
        <v>1.695696439927552E-2</v>
      </c>
      <c r="I23" s="70">
        <f>IF(AND(F23&gt;='Inputs &amp; Outputs'!B$13,F23&lt;'Inputs &amp; Outputs'!B$13+'Inputs &amp; Outputs'!B$19),1,0)</f>
        <v>0</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29748.053532847745</v>
      </c>
      <c r="H24" s="79">
        <f t="shared" si="8"/>
        <v>1.695696439927552E-2</v>
      </c>
      <c r="I24" s="70">
        <f>IF(AND(F24&gt;='Inputs &amp; Outputs'!B$13,F24&lt;'Inputs &amp; Outputs'!B$13+'Inputs &amp; Outputs'!B$19),1,0)</f>
        <v>0</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30252.490217551986</v>
      </c>
      <c r="H25" s="79">
        <f t="shared" si="8"/>
        <v>1.695696439927552E-2</v>
      </c>
      <c r="I25" s="70">
        <f>IF(AND(F25&gt;='Inputs &amp; Outputs'!B$13,F25&lt;'Inputs &amp; Outputs'!B$13+'Inputs &amp; Outputs'!B$19),1,0)</f>
        <v>0</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30765.480617160447</v>
      </c>
      <c r="H26" s="79">
        <f t="shared" si="8"/>
        <v>1.695696439927552E-2</v>
      </c>
      <c r="I26" s="70">
        <f>IF(AND(F26&gt;='Inputs &amp; Outputs'!B$13,F26&lt;'Inputs &amp; Outputs'!B$13+'Inputs &amp; Outputs'!B$19),1,0)</f>
        <v>0</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31287.169776712239</v>
      </c>
      <c r="H27" s="79">
        <f t="shared" si="8"/>
        <v>1.695696439927552E-2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31817.705200770037</v>
      </c>
      <c r="H28" s="79">
        <f t="shared" si="8"/>
        <v>1.695696439927552E-2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32357.236895126138</v>
      </c>
      <c r="H29" s="79">
        <f t="shared" si="8"/>
        <v>1.695696439927552E-2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32905.917409215719</v>
      </c>
      <c r="H30" s="79">
        <f t="shared" si="8"/>
        <v>1.695696439927552E-2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36399</v>
      </c>
      <c r="H31" s="79">
        <f t="shared" si="8"/>
        <v>1.695696439927552E-2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37016.216547169228</v>
      </c>
      <c r="H32" s="79">
        <f t="shared" si="8"/>
        <v>1.695696439927552E-2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37643.899213355449</v>
      </c>
      <c r="H33" s="79">
        <f t="shared" si="8"/>
        <v>1.695696439927552E-2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38282.225472166232</v>
      </c>
      <c r="H34" s="79">
        <f t="shared" si="8"/>
        <v>1.695696439927552E-2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38931.375806622797</v>
      </c>
      <c r="H35" s="79">
        <f t="shared" si="8"/>
        <v>1.695696439927552E-2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39591.533760190512</v>
      </c>
      <c r="H36" s="79">
        <f t="shared" si="8"/>
        <v>1.695696439927552E-2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2018-10-31T18:41:25Z</dcterms:modified>
</cp:coreProperties>
</file>