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frastructure Planning Branch\Infrastructure Planning &amp; Prioritization\HGAC Coordination\2018 TIP\W. Fuqua- (NTR1) City Limits to Chimney Rock\"/>
    </mc:Choice>
  </mc:AlternateContent>
  <xr:revisionPtr revIDLastSave="0" documentId="10_ncr:100000_{994CD265-A8E0-4750-BB5C-8289B038C898}" xr6:coauthVersionLast="31" xr6:coauthVersionMax="31" xr10:uidLastSave="{00000000-0000-0000-0000-000000000000}"/>
  <bookViews>
    <workbookView xWindow="0" yWindow="0" windowWidth="20265" windowHeight="8565" activeTab="1" xr2:uid="{00000000-000D-0000-FFFF-FFFF00000000}"/>
  </bookViews>
  <sheets>
    <sheet name="Instructions" sheetId="4" r:id="rId1"/>
    <sheet name="Project Budget" sheetId="3" r:id="rId2"/>
  </sheets>
  <definedNames>
    <definedName name="_xlnm.Print_Area" localSheetId="1">'Project Budget'!$B$1:$K$37</definedName>
  </definedNames>
  <calcPr calcId="179017"/>
</workbook>
</file>

<file path=xl/calcChain.xml><?xml version="1.0" encoding="utf-8"?>
<calcChain xmlns="http://schemas.openxmlformats.org/spreadsheetml/2006/main">
  <c r="G17" i="3" l="1"/>
  <c r="H12" i="3"/>
  <c r="G19" i="3" l="1"/>
  <c r="G20" i="3" s="1"/>
  <c r="G18" i="3"/>
  <c r="E32" i="3"/>
  <c r="E33" i="3"/>
  <c r="E34" i="3"/>
  <c r="E35" i="3"/>
  <c r="E31" i="3"/>
  <c r="G25" i="3"/>
  <c r="E25" i="3" l="1"/>
  <c r="E18" i="3" l="1"/>
  <c r="G26" i="3" s="1"/>
  <c r="E27" i="3" l="1"/>
  <c r="E37" i="3"/>
  <c r="D37" i="3"/>
</calcChain>
</file>

<file path=xl/sharedStrings.xml><?xml version="1.0" encoding="utf-8"?>
<sst xmlns="http://schemas.openxmlformats.org/spreadsheetml/2006/main" count="60" uniqueCount="55">
  <si>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</si>
  <si>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</si>
  <si>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</si>
  <si>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</si>
  <si>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</si>
  <si>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</si>
  <si>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</si>
  <si>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</si>
  <si>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</si>
  <si>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</si>
  <si>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</si>
  <si>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</si>
  <si>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</si>
  <si>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</si>
  <si>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</si>
  <si>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</si>
  <si>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</si>
  <si>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</si>
  <si>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</si>
  <si>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</si>
  <si>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</si>
  <si>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</si>
  <si>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</si>
  <si>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</si>
  <si>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</si>
  <si>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</si>
  <si>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</si>
  <si>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</si>
  <si>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</si>
  <si>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</si>
  <si>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</si>
  <si>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</si>
  <si>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</si>
  <si>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</si>
  <si>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real estate</t>
  </si>
  <si>
    <t>total const</t>
  </si>
  <si>
    <t>total cost</t>
  </si>
  <si>
    <t>benefits</t>
  </si>
  <si>
    <t>match + design</t>
  </si>
  <si>
    <t>install ped crosswalk</t>
  </si>
  <si>
    <t>composite benefits</t>
  </si>
  <si>
    <t>Fuqua</t>
  </si>
  <si>
    <t>install turn lanes</t>
  </si>
  <si>
    <t>widen median for storage</t>
  </si>
  <si>
    <t>install traffic signal</t>
  </si>
  <si>
    <t>ratio</t>
  </si>
  <si>
    <t>65% safety</t>
  </si>
  <si>
    <t>delay</t>
  </si>
  <si>
    <t>emissions</t>
  </si>
  <si>
    <t>70% of constr + RE</t>
  </si>
  <si>
    <t>30% match of construction</t>
  </si>
  <si>
    <t>NA</t>
  </si>
  <si>
    <t>Benefit Factors</t>
  </si>
  <si>
    <t>design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</si>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</sst>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0" fillId="0" borderId="1" xfId="0" applyBorder="1"/>
    <xf numFmtId="9" fontId="0" fillId="0" borderId="1" xfId="0" applyNumberFormat="1" applyBorder="1"/>
    <xf numFmtId="44" fontId="0" fillId="0" borderId="1" xfId="0" applyNumberFormat="1" applyBorder="1"/>
    <xf numFmtId="9" fontId="1" fillId="0" borderId="1" xfId="0" applyNumberFormat="1" applyFont="1" applyBorder="1"/>
    <xf numFmtId="9" fontId="1" fillId="0" borderId="1" xfId="2" applyFont="1" applyBorder="1"/>
    <xf numFmtId="6" fontId="2" fillId="4" borderId="1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37"/>
  <sheetViews>
    <sheetView tabSelected="1" topLeftCell="A7" zoomScale="83" zoomScaleNormal="83" workbookViewId="0">
      <selection activeCell="F20" sqref="F20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6.7109375" style="1" customWidth="1"/>
    <col min="7" max="7" width="16.28515625" bestFit="1" customWidth="1"/>
    <col min="8" max="8" width="15.140625" bestFit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17" t="s">
        <v>41</v>
      </c>
      <c r="D6" s="18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30</v>
      </c>
      <c r="D7" s="18"/>
      <c r="O7" t="s">
        <v>30</v>
      </c>
    </row>
    <row r="8" spans="2:16">
      <c r="B8" s="5" t="s">
        <v>15</v>
      </c>
      <c r="C8" s="17" t="s">
        <v>41</v>
      </c>
      <c r="D8" s="18"/>
      <c r="O8" t="s">
        <v>28</v>
      </c>
    </row>
    <row r="9" spans="2:16">
      <c r="B9" s="5" t="s">
        <v>19</v>
      </c>
      <c r="C9" s="17" t="s">
        <v>17</v>
      </c>
      <c r="D9" s="18"/>
      <c r="O9" t="s">
        <v>29</v>
      </c>
    </row>
    <row r="10" spans="2:16">
      <c r="O10" t="s">
        <v>31</v>
      </c>
    </row>
    <row r="11" spans="2:16" ht="15" customHeight="1">
      <c r="B11" s="35" t="s">
        <v>20</v>
      </c>
      <c r="C11" s="35" t="s">
        <v>7</v>
      </c>
      <c r="D11" s="35" t="s">
        <v>8</v>
      </c>
      <c r="E11" s="35" t="s">
        <v>18</v>
      </c>
      <c r="G11" s="37" t="s">
        <v>36</v>
      </c>
      <c r="H11" s="37" t="s">
        <v>53</v>
      </c>
      <c r="O11" t="s">
        <v>32</v>
      </c>
    </row>
    <row r="12" spans="2:16">
      <c r="B12" s="36"/>
      <c r="C12" s="36"/>
      <c r="D12" s="36"/>
      <c r="E12" s="36"/>
      <c r="G12" s="38">
        <v>21756261</v>
      </c>
      <c r="H12" s="39">
        <f>265237+1768248</f>
        <v>2033485</v>
      </c>
      <c r="O12" t="s">
        <v>33</v>
      </c>
    </row>
    <row r="13" spans="2:16">
      <c r="B13" s="6" t="s">
        <v>0</v>
      </c>
      <c r="C13" s="7"/>
      <c r="D13" s="7"/>
      <c r="E13" s="8">
        <v>0</v>
      </c>
      <c r="G13" s="38"/>
      <c r="H13" s="38"/>
    </row>
    <row r="14" spans="2:16">
      <c r="B14" s="6" t="s">
        <v>1</v>
      </c>
      <c r="C14" s="15"/>
      <c r="D14" s="15">
        <v>44122</v>
      </c>
      <c r="E14" s="8"/>
      <c r="G14" s="39"/>
      <c r="H14" s="38"/>
    </row>
    <row r="15" spans="2:16">
      <c r="B15" s="6" t="s">
        <v>2</v>
      </c>
      <c r="C15" s="15"/>
      <c r="D15" s="15" t="s">
        <v>51</v>
      </c>
      <c r="E15" s="8">
        <v>0</v>
      </c>
      <c r="G15" s="40"/>
      <c r="H15" s="40"/>
    </row>
    <row r="16" spans="2:16">
      <c r="B16" s="6" t="s">
        <v>3</v>
      </c>
      <c r="C16" s="7"/>
      <c r="D16" s="7"/>
      <c r="E16" s="8">
        <v>0</v>
      </c>
      <c r="G16" s="38">
        <v>0</v>
      </c>
      <c r="H16" s="40" t="s">
        <v>34</v>
      </c>
    </row>
    <row r="17" spans="2:13">
      <c r="B17" s="6" t="s">
        <v>6</v>
      </c>
      <c r="C17" s="15">
        <v>44986</v>
      </c>
      <c r="D17" s="15">
        <v>45717</v>
      </c>
      <c r="E17" s="45">
        <v>13805943</v>
      </c>
      <c r="G17" s="39">
        <f>G12-H12-G16</f>
        <v>19722776</v>
      </c>
      <c r="H17" s="40" t="s">
        <v>35</v>
      </c>
    </row>
    <row r="18" spans="2:13">
      <c r="B18" s="26" t="s">
        <v>10</v>
      </c>
      <c r="C18" s="28"/>
      <c r="D18" s="29"/>
      <c r="E18" s="24">
        <f>SUM(E13:E17)</f>
        <v>13805943</v>
      </c>
      <c r="G18" s="39">
        <f>(G17*0.7)</f>
        <v>13805943.199999999</v>
      </c>
      <c r="H18" s="41" t="s">
        <v>49</v>
      </c>
    </row>
    <row r="19" spans="2:13">
      <c r="B19" s="27"/>
      <c r="C19" s="30"/>
      <c r="D19" s="31"/>
      <c r="E19" s="25"/>
      <c r="G19" s="38">
        <f>G17*0.3</f>
        <v>5916832.7999999998</v>
      </c>
      <c r="H19" s="40" t="s">
        <v>50</v>
      </c>
    </row>
    <row r="20" spans="2:13" ht="15" customHeight="1">
      <c r="B20" s="9" t="s">
        <v>11</v>
      </c>
      <c r="C20" s="32"/>
      <c r="D20" s="33"/>
      <c r="E20" s="34"/>
      <c r="G20" s="39">
        <f>G19+H12</f>
        <v>7950317.7999999998</v>
      </c>
      <c r="H20" s="40" t="s">
        <v>38</v>
      </c>
    </row>
    <row r="21" spans="2:13">
      <c r="B21" s="6" t="s">
        <v>9</v>
      </c>
      <c r="C21" s="7"/>
      <c r="D21" s="7"/>
      <c r="E21" s="8">
        <v>0</v>
      </c>
      <c r="G21" s="37" t="s">
        <v>37</v>
      </c>
      <c r="H21" s="40"/>
    </row>
    <row r="22" spans="2:13">
      <c r="B22" s="6" t="s">
        <v>5</v>
      </c>
      <c r="C22" s="15">
        <v>43850</v>
      </c>
      <c r="D22" s="15">
        <v>44216</v>
      </c>
      <c r="E22" s="8">
        <v>7950318</v>
      </c>
      <c r="G22" s="38">
        <v>3363</v>
      </c>
      <c r="H22" s="40" t="s">
        <v>48</v>
      </c>
    </row>
    <row r="23" spans="2:13">
      <c r="B23" s="6" t="s">
        <v>4</v>
      </c>
      <c r="C23" s="7"/>
      <c r="D23" s="7"/>
      <c r="E23" s="8">
        <v>0</v>
      </c>
      <c r="G23" s="38">
        <v>3912000</v>
      </c>
      <c r="H23" s="40" t="s">
        <v>47</v>
      </c>
    </row>
    <row r="24" spans="2:13">
      <c r="B24" s="21"/>
      <c r="C24" s="22"/>
      <c r="D24" s="22"/>
      <c r="E24" s="23"/>
      <c r="G24" s="38">
        <v>10147000</v>
      </c>
      <c r="H24" s="40" t="s">
        <v>46</v>
      </c>
    </row>
    <row r="25" spans="2:13">
      <c r="B25" s="10" t="s">
        <v>12</v>
      </c>
      <c r="C25" s="19"/>
      <c r="D25" s="20"/>
      <c r="E25" s="11">
        <f>SUM(E21:E23)</f>
        <v>7950318</v>
      </c>
      <c r="G25" s="39">
        <f>SUM(G22:G24)</f>
        <v>14062363</v>
      </c>
      <c r="H25" s="40" t="s">
        <v>54</v>
      </c>
    </row>
    <row r="26" spans="2:13">
      <c r="B26" s="21"/>
      <c r="C26" s="22"/>
      <c r="D26" s="22"/>
      <c r="E26" s="23"/>
      <c r="G26" s="42">
        <f>G25/E18</f>
        <v>1.018573160848194</v>
      </c>
      <c r="H26" s="37" t="s">
        <v>45</v>
      </c>
    </row>
    <row r="27" spans="2:13">
      <c r="B27" s="26" t="s">
        <v>21</v>
      </c>
      <c r="C27" s="28"/>
      <c r="D27" s="29"/>
      <c r="E27" s="24">
        <f>E18+E25</f>
        <v>21756261</v>
      </c>
    </row>
    <row r="28" spans="2:13">
      <c r="B28" s="27"/>
      <c r="C28" s="30"/>
      <c r="D28" s="31"/>
      <c r="E28" s="25"/>
    </row>
    <row r="29" spans="2:13">
      <c r="M29" s="2"/>
    </row>
    <row r="30" spans="2:13">
      <c r="C30" s="37" t="s">
        <v>52</v>
      </c>
      <c r="D30" s="40"/>
      <c r="E30" s="37"/>
      <c r="F30" s="40"/>
    </row>
    <row r="31" spans="2:13">
      <c r="C31" s="40" t="s">
        <v>39</v>
      </c>
      <c r="D31" s="41">
        <v>0.1</v>
      </c>
      <c r="E31" s="43">
        <f>1-D31</f>
        <v>0.9</v>
      </c>
      <c r="F31" s="40"/>
    </row>
    <row r="32" spans="2:13">
      <c r="C32" s="40" t="s">
        <v>42</v>
      </c>
      <c r="D32" s="41">
        <v>0.25</v>
      </c>
      <c r="E32" s="43">
        <f t="shared" ref="E32:E35" si="0">1-D32</f>
        <v>0.75</v>
      </c>
      <c r="F32" s="41">
        <v>0.4</v>
      </c>
    </row>
    <row r="33" spans="3:6">
      <c r="C33" s="40" t="s">
        <v>43</v>
      </c>
      <c r="D33" s="41">
        <v>0.2</v>
      </c>
      <c r="E33" s="43">
        <f t="shared" si="0"/>
        <v>0.8</v>
      </c>
      <c r="F33" s="41">
        <v>0.75</v>
      </c>
    </row>
    <row r="34" spans="3:6">
      <c r="C34" s="40" t="s">
        <v>39</v>
      </c>
      <c r="D34" s="41">
        <v>0.1</v>
      </c>
      <c r="E34" s="43">
        <f t="shared" si="0"/>
        <v>0.9</v>
      </c>
      <c r="F34" s="40"/>
    </row>
    <row r="35" spans="3:6">
      <c r="C35" s="40" t="s">
        <v>44</v>
      </c>
      <c r="D35" s="41">
        <v>0.28000000000000003</v>
      </c>
      <c r="E35" s="43">
        <f t="shared" si="0"/>
        <v>0.72</v>
      </c>
      <c r="F35" s="41">
        <v>0.2</v>
      </c>
    </row>
    <row r="36" spans="3:6">
      <c r="C36" s="40"/>
      <c r="D36" s="41"/>
      <c r="E36" s="43"/>
      <c r="F36" s="40"/>
    </row>
    <row r="37" spans="3:6">
      <c r="C37" s="37" t="s">
        <v>40</v>
      </c>
      <c r="D37" s="44">
        <f ca="1">1-E37</f>
        <v>0.65007999999999999</v>
      </c>
      <c r="E37" s="37">
        <f ca="1">PRODUCT(E31:E38)</f>
        <v>0.34992000000000001</v>
      </c>
      <c r="F37" s="40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100-000000000000}">
      <formula1>$P$5:$P$6</formula1>
    </dataValidation>
    <dataValidation type="list" allowBlank="1" showInputMessage="1" showErrorMessage="1" sqref="C7:D7" xr:uid="{00000000-0002-0000-0100-000001000000}">
      <formula1>$O$5:$O$12</formula1>
    </dataValidation>
  </dataValidation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Lad, Paresh - HPW</cp:lastModifiedBy>
  <cp:lastPrinted>2018-10-30T18:59:00Z</cp:lastPrinted>
  <dcterms:created xsi:type="dcterms:W3CDTF">2014-09-17T12:05:47Z</dcterms:created>
  <dcterms:modified xsi:type="dcterms:W3CDTF">2018-10-31T17:27:29Z</dcterms:modified>
</cp:coreProperties>
</file>