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9_FM1960/"/>
    </mc:Choice>
  </mc:AlternateContent>
  <xr:revisionPtr revIDLastSave="19" documentId="8_{E0EB755A-64B6-490B-9CC2-2A0CB949720A}" xr6:coauthVersionLast="40" xr6:coauthVersionMax="40" xr10:uidLastSave="{92D2FDBC-9F2F-4662-8E17-4AEC6D612CE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E4" i="12"/>
  <c r="B7" i="12"/>
  <c r="F9" i="11"/>
  <c r="G9" i="11"/>
  <c r="F10" i="11"/>
  <c r="B6" i="12"/>
  <c r="B5" i="12"/>
  <c r="B4" i="12"/>
  <c r="B10" i="12"/>
  <c r="B8" i="12"/>
  <c r="B9"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1" i="11"/>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<sst xmlns="http://schemas.openxmlformats.org/spreadsheetml/2006/main" count="198" uniqueCount="144">
  <si>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</si>
  <si>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</si>
  <si>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</si>
  <si>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</si>
  <si>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</si>
  <si>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</si>
  <si>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</si>
  <si>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</si>
  <si>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</si>
  <si>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</si>
  <si>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</si>
  <si>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</si>
  <si>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</si>
  <si>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</si>
  <si>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</si>
  <si>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</si>
  <si>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</si>
  <si>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</si>
  <si>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</si>
  <si>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</si>
  <si>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</si>
  <si>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</si>
  <si>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</si>
  <si>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</si>
  <si>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</si>
  <si>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</si>
  <si>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</si>
  <si>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</si>
  <si>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</si>
  <si>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</si>
  <si>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</si>
  <si>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</si>
  <si>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</si>
  <si>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</si>
  <si>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</si>
  <si>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</si>
  <si>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</si>
  <si>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</si>
  <si>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</si>
  <si>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</si>
  <si>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</si>
  <si>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</si>
  <si>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</si>
  <si>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</si>
  <si>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</si>
  <si>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</si>
  <si>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</si>
  <si>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</si>
  <si>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</si>
  <si>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</si>
  <si>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</si>
  <si>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</si>
  <si>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</si>
  <si>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</si>
  <si>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</si>
  <si>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</si>
  <si>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</si>
  <si>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</si>
  <si>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</si>
  <si>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</si>
  <si>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</si>
  <si>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</si>
  <si>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</si>
  <si>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</si>
  <si>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</si>
  <si>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</si>
  <si>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</si>
  <si>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</si>
  <si>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</si>
  <si>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</si>
  <si>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</si>
  <si>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</si>
  <si>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</si>
  <si>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</si>
  <si>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</si>
  <si>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</si>
  <si>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</si>
  <si>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</si>
  <si>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</si>
  <si>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</si>
  <si>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</si>
  <si>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</si>
  <si>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</si>
  <si>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</si>
  <si>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</si>
  <si>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</si>
  <si>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</si>
  <si>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</si>
  <si>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</si>
  <si>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</si>
  <si>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</si>
  <si>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</si>
  <si>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</si>
  <si>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</si>
  <si>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</si>
  <si>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</si>
  <si>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</si>
  <si>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</si>
  <si>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</si>
  <si>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</si>
  <si>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</si>
  <si>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</si>
  <si>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</si>
  <si>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</si>
  <si>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</si>
  <si>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</si>
  <si>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</si>
  <si>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</si>
  <si>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</si>
  <si>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1960 Widening</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</si>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</sst>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7" t="s">
        <v>2</v>
      </c>
      <c r="C4" s="78"/>
      <c r="D4" s="79"/>
    </row>
    <row r="5" spans="1:4">
      <c r="B5" s="77"/>
      <c r="C5" s="78"/>
      <c r="D5" s="79"/>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5" t="s">
        <v>18</v>
      </c>
      <c r="C12" s="76" t="s">
        <v>19</v>
      </c>
      <c r="D12" s="73" t="s">
        <v>20</v>
      </c>
    </row>
    <row r="13" spans="1:4">
      <c r="B13" s="75"/>
      <c r="C13" s="76"/>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0" t="s">
        <v>60</v>
      </c>
      <c r="E6" s="81"/>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0" t="s">
        <v>60</v>
      </c>
      <c r="E6" s="81"/>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0" t="s">
        <v>86</v>
      </c>
      <c r="E8" s="81"/>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5" sqref="B15"/>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2" t="s">
        <v>49</v>
      </c>
      <c r="B5" s="83"/>
      <c r="E5" s="3" t="s">
        <v>105</v>
      </c>
      <c r="F5" s="37" t="s">
        <v>106</v>
      </c>
      <c r="G5" s="37" t="s">
        <v>107</v>
      </c>
      <c r="J5" t="s">
        <v>108</v>
      </c>
      <c r="L5" t="s">
        <v>103</v>
      </c>
    </row>
    <row r="6" spans="1:16">
      <c r="A6" s="1" t="s">
        <v>55</v>
      </c>
      <c r="B6" s="2" t="s">
        <v>109</v>
      </c>
      <c r="E6" s="1" t="s">
        <v>110</v>
      </c>
      <c r="F6" s="45">
        <v>15190</v>
      </c>
      <c r="G6" s="45">
        <v>18565</v>
      </c>
      <c r="J6" t="s">
        <v>111</v>
      </c>
    </row>
    <row r="7" spans="1:16">
      <c r="A7" s="1" t="s">
        <v>112</v>
      </c>
      <c r="B7" s="2">
        <v>257</v>
      </c>
      <c r="E7" s="1" t="s">
        <v>113</v>
      </c>
      <c r="F7" s="45">
        <v>2</v>
      </c>
      <c r="G7" s="45">
        <v>4</v>
      </c>
    </row>
    <row r="8" spans="1:16">
      <c r="A8" s="1" t="s">
        <v>114</v>
      </c>
      <c r="B8" s="2" t="s">
        <v>115</v>
      </c>
      <c r="E8" s="6" t="s">
        <v>116</v>
      </c>
      <c r="F8" s="69">
        <f>IF(AND(F6&gt;0,F7&gt;0), F6/F7, "N/A")</f>
        <v>7595</v>
      </c>
      <c r="G8" s="69">
        <f>IF(AND(G6&gt;0,G7&gt;0), G6/G7, "N/A")</f>
        <v>4641.25</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1.4546825999999999</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1.3510650500000001</v>
      </c>
    </row>
    <row r="10" spans="1:16">
      <c r="A10" s="1" t="s">
        <v>6</v>
      </c>
      <c r="B10" s="45" t="s">
        <v>101</v>
      </c>
      <c r="E10" s="6" t="s">
        <v>119</v>
      </c>
      <c r="F10" s="71">
        <f>IF(OR(F9=FALSE,G9=FALSE),"N/A",(F9-G9))</f>
        <v>0.10361754999999984</v>
      </c>
      <c r="G10" s="72"/>
    </row>
    <row r="11" spans="1:16">
      <c r="A11" s="1" t="s">
        <v>9</v>
      </c>
      <c r="B11" s="45" t="s">
        <v>98</v>
      </c>
      <c r="E11" s="6" t="s">
        <v>120</v>
      </c>
      <c r="F11" s="84">
        <f>IF(OR(F9=FALSE,G9=FALSE,F10=FALSE), "N/A", IF(OR(F10=0.1,AND(0.01&lt;F10,F10&lt;0.1)), 5, (IF(OR(F10=0.2,AND(0.1&lt;F10,F10&lt;0.2)), 10, (IF(OR(F10=0.3,AND(0.2&lt;F10,F10&lt;0.3)), 15, IF(F10&gt;0.3, 20,"N/A")))))))</f>
        <v>10</v>
      </c>
      <c r="G11" s="85"/>
      <c r="H11" s="86"/>
      <c r="I11" s="87"/>
      <c r="J11" s="87"/>
      <c r="K11" s="87"/>
      <c r="L11" s="87"/>
    </row>
    <row r="12" spans="1:16">
      <c r="A12" s="1" t="s">
        <v>12</v>
      </c>
      <c r="B12" s="45" t="s">
        <v>103</v>
      </c>
      <c r="H12" s="86"/>
      <c r="I12" s="87"/>
      <c r="J12" s="87"/>
      <c r="K12" s="87"/>
      <c r="L12" s="87"/>
    </row>
    <row r="13" spans="1:16">
      <c r="A13" s="1" t="s">
        <v>15</v>
      </c>
      <c r="B13" s="45" t="s">
        <v>104</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1.4546825999999999</v>
      </c>
      <c r="F4" s="67">
        <f>+K4</f>
        <v>1.3510650500000001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1.4546825999999999</v>
      </c>
      <c r="K4" s="65">
        <f>'Inputs &amp; Outputs'!G9</f>
        <v>1.3510650500000001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0.10361754999999984</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37DFBE-D096-41F7-9D54-D30B9A600AB5}"/>
</file>

<file path=customXml/itemProps2.xml><?xml version="1.0" encoding="utf-8"?>
<ds:datastoreItem xmlns:ds="http://schemas.openxmlformats.org/officeDocument/2006/customXml" ds:itemID="{F457B672-C446-457F-8DB7-E9D75C13A0F2}"/>
</file>

<file path=customXml/itemProps3.xml><?xml version="1.0" encoding="utf-8"?>
<ds:datastoreItem xmlns:ds="http://schemas.openxmlformats.org/officeDocument/2006/customXml" ds:itemID="{D629D8B6-9A7B-42B7-9965-8A0694CBB73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2018-10-30T21:27:17Z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