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5_FM1942/"/>
    </mc:Choice>
  </mc:AlternateContent>
  <xr:revisionPtr revIDLastSave="29" documentId="8_{0F026F38-F0AA-4D75-9DB0-DC0F1283A3D1}" xr6:coauthVersionLast="40" xr6:coauthVersionMax="40" xr10:uidLastSave="{A9924C9C-192A-45F4-A90F-33C3C47B42E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<sst xmlns="http://schemas.openxmlformats.org/spreadsheetml/2006/main" count="263" uniqueCount="131">
  <si>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</si>
  <si>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</si>
  <si>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</si>
  <si>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</si>
  <si>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</si>
  <si>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</si>
  <si>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</si>
  <si>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</si>
  <si>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</si>
  <si>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</si>
  <si>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</si>
  <si>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</si>
  <si>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</si>
  <si>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</si>
  <si>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</si>
  <si>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</si>
  <si>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</si>
  <si>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</si>
  <si>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</si>
  <si>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</si>
  <si>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</si>
  <si>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</si>
  <si>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</si>
  <si>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</si>
  <si>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</si>
  <si>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</si>
  <si>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</si>
  <si>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</si>
  <si>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</si>
  <si>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</si>
  <si>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</si>
  <si>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</si>
  <si>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</si>
  <si>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</si>
  <si>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</si>
  <si>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</si>
  <si>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</si>
  <si>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</si>
  <si>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</si>
  <si>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</si>
  <si>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</si>
  <si>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</si>
  <si>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</si>
  <si>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</si>
  <si>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</si>
  <si>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</si>
  <si>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</si>
  <si>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1942 Turn Lanes</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</si>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</sst>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9" sqref="B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243</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1.33</v>
      </c>
    </row>
    <row r="17" spans="1:2">
      <c r="A17" s="86" t="s">
        <v>64</v>
      </c>
      <c r="B17" s="8">
        <v>43</v>
      </c>
    </row>
    <row r="18" spans="1:2">
      <c r="A18" s="86" t="s">
        <v>65</v>
      </c>
      <c r="B18" s="8">
        <v>43</v>
      </c>
    </row>
    <row r="19" spans="1:2">
      <c r="A19" s="76" t="s">
        <v>66</v>
      </c>
      <c r="B19" s="77">
        <f>VLOOKUP(B14,'Service Life'!C6:D8,2,FALSE)</f>
        <v>20</v>
      </c>
    </row>
    <row r="21" spans="1:2">
      <c r="A21" s="81" t="s">
        <v>67</v>
      </c>
    </row>
    <row r="22" spans="1:2" ht="20.25" customHeight="1">
      <c r="A22" s="86" t="s">
        <v>68</v>
      </c>
      <c r="B22" s="95">
        <v>13034</v>
      </c>
    </row>
    <row r="23" spans="1:2" ht="30">
      <c r="A23" s="94" t="s">
        <v>69</v>
      </c>
      <c r="B23" s="96">
        <v>12959</v>
      </c>
    </row>
    <row r="24" spans="1:2" ht="30">
      <c r="A24" s="94" t="s">
        <v>70</v>
      </c>
      <c r="B24" s="96">
        <v>18037</v>
      </c>
    </row>
    <row r="27" spans="1:2" ht="18.75">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6.7303597927100001E-2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1.35548003018E-2</v>
      </c>
      <c r="F4" s="54">
        <v>2018</v>
      </c>
      <c r="G4" s="63">
        <f>'Inputs &amp; Outputs'!B22</f>
        <v>13034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6.7303597927100001E-2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1.35548003018E-2</v>
      </c>
      <c r="F5" s="54">
        <f t="shared" ref="F5:F36" si="2">F4+1</f>
        <v>2019</v>
      </c>
      <c r="G5" s="63">
        <f>G4+G4*H5</f>
        <v>13023.259197516685</v>
      </c>
      <c r="H5" s="62">
        <f>$C$9</f>
        <v>-8.2406034090187763E-4</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13012.527246102725</v>
      </c>
      <c r="H6" s="62">
        <f t="shared" ref="H6:H11" si="7">$C$9</f>
        <v>-8.2406034090187763E-4</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13001.804138464307</v>
      </c>
      <c r="H7" s="62">
        <f t="shared" si="7"/>
        <v>-8.2406034090187763E-4</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12991.089867313625</v>
      </c>
      <c r="H8" s="62">
        <f t="shared" si="7"/>
        <v>-8.2406034090187763E-4</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-8.2406034090187763E-4</v>
      </c>
      <c r="F9" s="54">
        <f t="shared" si="2"/>
        <v>2023</v>
      </c>
      <c r="G9" s="63">
        <f t="shared" si="6"/>
        <v>12980.38442536888</v>
      </c>
      <c r="H9" s="62">
        <f t="shared" si="7"/>
        <v>-8.2406034090187763E-4</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1.3313229302791996E-2</v>
      </c>
      <c r="F10" s="54">
        <f t="shared" si="2"/>
        <v>2024</v>
      </c>
      <c r="G10" s="63">
        <f t="shared" si="6"/>
        <v>12969.687805354273</v>
      </c>
      <c r="H10" s="62">
        <f t="shared" si="7"/>
        <v>-8.2406034090187763E-4</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1.2104671040997106E-2</v>
      </c>
      <c r="F11" s="54">
        <f t="shared" si="2"/>
        <v>2025</v>
      </c>
      <c r="G11" s="63">
        <f>'Inputs &amp; Outputs'!$B$23</f>
        <v>12959</v>
      </c>
      <c r="H11" s="62">
        <f t="shared" si="7"/>
        <v>-8.2406034090187763E-4</v>
      </c>
      <c r="I11" s="54">
        <f>IF(AND(F11&gt;='Inputs &amp; Outputs'!B$13,F11&lt;'Inputs &amp; Outputs'!B$13+'Inputs &amp; Outputs'!B$19),1,0)</f>
        <v>1</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13131.526138534882</v>
      </c>
      <c r="H12" s="62">
        <f>$C$10</f>
        <v>1.3313229302791996E-2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13306.349157112803</v>
      </c>
      <c r="H13" s="62">
        <f t="shared" ref="H13:H36" si="8">$C$10</f>
        <v>1.3313229302791996E-2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13483.499634624459</v>
      </c>
      <c r="H14" s="62">
        <f t="shared" si="8"/>
        <v>1.3313229302791996E-2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13663.008557064326</v>
      </c>
      <c r="H15" s="62">
        <f t="shared" si="8"/>
        <v>1.3313229302791996E-2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13844.907322950532</v>
      </c>
      <c r="H16" s="62">
        <f t="shared" si="8"/>
        <v>1.3313229302791996E-2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14029.227748816877</v>
      </c>
      <c r="H17" s="62">
        <f t="shared" si="8"/>
        <v>1.3313229302791996E-2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14216.002074777967</v>
      </c>
      <c r="H18" s="62">
        <f t="shared" si="8"/>
        <v>1.3313229302791996E-2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14405.262970168453</v>
      </c>
      <c r="H19" s="62">
        <f t="shared" si="8"/>
        <v>1.3313229302791996E-2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14597.043539257324</v>
      </c>
      <c r="H20" s="62">
        <f t="shared" si="8"/>
        <v>1.3313229302791996E-2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14791.377327038295</v>
      </c>
      <c r="H21" s="62">
        <f t="shared" si="8"/>
        <v>1.3313229302791996E-2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14988.298325097274</v>
      </c>
      <c r="H22" s="62">
        <f t="shared" si="8"/>
        <v>1.3313229302791996E-2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15187.840977557948</v>
      </c>
      <c r="H23" s="62">
        <f t="shared" si="8"/>
        <v>1.3313229302791996E-2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15390.040187106517</v>
      </c>
      <c r="H24" s="62">
        <f t="shared" si="8"/>
        <v>1.3313229302791996E-2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15594.93132109665</v>
      </c>
      <c r="H25" s="62">
        <f t="shared" si="8"/>
        <v>1.3313229302791996E-2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15802.550217735703</v>
      </c>
      <c r="H26" s="62">
        <f t="shared" si="8"/>
        <v>1.3313229302791996E-2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16012.933192353305</v>
      </c>
      <c r="H27" s="62">
        <f t="shared" si="8"/>
        <v>1.3313229302791996E-2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16226.117043753393</v>
      </c>
      <c r="H28" s="62">
        <f t="shared" si="8"/>
        <v>1.3313229302791996E-2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16442.139060650825</v>
      </c>
      <c r="H29" s="62">
        <f t="shared" si="8"/>
        <v>1.3313229302791996E-2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16661.037028193663</v>
      </c>
      <c r="H30" s="62">
        <f t="shared" si="8"/>
        <v>1.3313229302791996E-2</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18037</v>
      </c>
      <c r="H31" s="62">
        <f t="shared" si="8"/>
        <v>1.3313229302791996E-2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18277.130716934458</v>
      </c>
      <c r="H32" s="62">
        <f t="shared" si="8"/>
        <v>1.3313229302791996E-2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18520.458349166111</v>
      </c>
      <c r="H33" s="62">
        <f t="shared" si="8"/>
        <v>1.3313229302791996E-2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18767.025457961368</v>
      </c>
      <c r="H34" s="62">
        <f t="shared" si="8"/>
        <v>1.3313229302791996E-2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19016.875171214542</v>
      </c>
      <c r="H35" s="62">
        <f t="shared" si="8"/>
        <v>1.3313229302791996E-2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19270.051190991493</v>
      </c>
      <c r="H36" s="62">
        <f t="shared" si="8"/>
        <v>1.3313229302791996E-2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55</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55</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4C2127-E68E-4EA3-BD37-C23AB84F1868}"/>
</file>

<file path=customXml/itemProps2.xml><?xml version="1.0" encoding="utf-8"?>
<ds:datastoreItem xmlns:ds="http://schemas.openxmlformats.org/officeDocument/2006/customXml" ds:itemID="{EBA4AE28-139D-4C1F-8BDC-7894FA6AECAF}"/>
</file>

<file path=customXml/itemProps3.xml><?xml version="1.0" encoding="utf-8"?>
<ds:datastoreItem xmlns:ds="http://schemas.openxmlformats.org/officeDocument/2006/customXml" ds:itemID="{F48D1EEE-4D37-432F-A9C7-CC95A92AE06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