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4_FM1405/"/>
    </mc:Choice>
  </mc:AlternateContent>
  <xr:revisionPtr revIDLastSave="29" documentId="8_{D270A02A-5B5F-4433-A4B8-BFC5AD9D2283}" xr6:coauthVersionLast="40" xr6:coauthVersionMax="40" xr10:uidLastSave="{60A60C0D-A604-4531-B071-5841737EBE4A}"/>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<sst xmlns="http://schemas.openxmlformats.org/spreadsheetml/2006/main" count="263" uniqueCount="131">
  <si>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</si>
  <si>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</si>
  <si>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</si>
  <si>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</si>
  <si>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</si>
  <si>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</si>
  <si>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</si>
  <si>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</si>
  <si>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</si>
  <si>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</si>
  <si>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</si>
  <si>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</si>
  <si>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</si>
  <si>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</si>
  <si>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</si>
  <si>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</si>
  <si>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</si>
  <si>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</si>
  <si>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</si>
  <si>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</si>
  <si>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</si>
  <si>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</si>
  <si>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</si>
  <si>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</si>
  <si>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</si>
  <si>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</si>
  <si>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</si>
  <si>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</si>
  <si>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</si>
  <si>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</si>
  <si>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</si>
  <si>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</si>
  <si>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</si>
  <si>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</si>
  <si>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</si>
  <si>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</si>
  <si>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</si>
  <si>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</si>
  <si>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</si>
  <si>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</si>
  <si>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</si>
  <si>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</si>
  <si>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</si>
  <si>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</si>
  <si>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</si>
  <si>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</si>
  <si>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</si>
  <si>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1405 Widening</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</si>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</sst>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9" sqref="B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242</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4.5999999999999996</v>
      </c>
    </row>
    <row r="17" spans="1:2">
      <c r="A17" s="86" t="s">
        <v>64</v>
      </c>
      <c r="B17" s="8">
        <v>45</v>
      </c>
    </row>
    <row r="18" spans="1:2">
      <c r="A18" s="86" t="s">
        <v>65</v>
      </c>
      <c r="B18" s="8">
        <v>44.9</v>
      </c>
    </row>
    <row r="19" spans="1:2">
      <c r="A19" s="76" t="s">
        <v>66</v>
      </c>
      <c r="B19" s="77">
        <f>VLOOKUP(B14,'Service Life'!C6:D8,2,FALSE)</f>
        <v>20</v>
      </c>
    </row>
    <row r="21" spans="1:2">
      <c r="A21" s="81" t="s">
        <v>67</v>
      </c>
    </row>
    <row r="22" spans="1:2" ht="20.25" customHeight="1">
      <c r="A22" s="86" t="s">
        <v>68</v>
      </c>
      <c r="B22" s="95">
        <v>6446</v>
      </c>
    </row>
    <row r="23" spans="1:2" ht="30">
      <c r="A23" s="94" t="s">
        <v>69</v>
      </c>
      <c r="B23" s="96">
        <v>7912</v>
      </c>
    </row>
    <row r="24" spans="1:2" ht="30">
      <c r="A24" s="94" t="s">
        <v>70</v>
      </c>
      <c r="B24" s="96">
        <v>9000</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6.7303597927100001E-2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1.35548003018E-2</v>
      </c>
      <c r="F4" s="54">
        <v>2018</v>
      </c>
      <c r="G4" s="63">
        <f>'Inputs &amp; Outputs'!B22</f>
        <v>6446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6.7303597927100001E-2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1.35548003018E-2</v>
      </c>
      <c r="F5" s="54">
        <f t="shared" ref="F5:F36" si="2">F4+1</f>
        <v>2019</v>
      </c>
      <c r="G5" s="63">
        <f>G4+G4*H5</f>
        <v>6637.4920242932767</v>
      </c>
      <c r="H5" s="62">
        <f>$C$9</f>
        <v>2.9707108950244532E-2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6834.6727230153365</v>
      </c>
      <c r="H6" s="62">
        <f t="shared" ref="H6:H11" si="7">$C$9</f>
        <v>2.9707108950244532E-2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7037.7110902372178</v>
      </c>
      <c r="H7" s="62">
        <f t="shared" si="7"/>
        <v>2.9707108950244532E-2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7246.7811403552387</v>
      </c>
      <c r="H8" s="62">
        <f t="shared" si="7"/>
        <v>2.9707108950244532E-2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2.9707108950244532E-2</v>
      </c>
      <c r="F9" s="54">
        <f t="shared" si="2"/>
        <v>2023</v>
      </c>
      <c r="G9" s="63">
        <f t="shared" si="6"/>
        <v>7462.0620572303487</v>
      </c>
      <c r="H9" s="62">
        <f t="shared" si="7"/>
        <v>2.9707108950244532E-2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5.1670627826614357E-3</v>
      </c>
      <c r="F10" s="54">
        <f t="shared" si="2"/>
        <v>2024</v>
      </c>
      <c r="G10" s="63">
        <f t="shared" si="6"/>
        <v>7683.738347757977</v>
      </c>
      <c r="H10" s="62">
        <f t="shared" si="7"/>
        <v>2.9707108950244532E-2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1.2438380149463191E-2</v>
      </c>
      <c r="F11" s="54">
        <f t="shared" si="2"/>
        <v>2025</v>
      </c>
      <c r="G11" s="63">
        <f>'Inputs &amp; Outputs'!$B$23</f>
        <v>7912</v>
      </c>
      <c r="H11" s="62">
        <f t="shared" si="7"/>
        <v>2.9707108950244532E-2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7952.8818007364171</v>
      </c>
      <c r="H12" s="62">
        <f>$C$10</f>
        <v>5.1670627826614357E-3</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7993.9748403039075</v>
      </c>
      <c r="H13" s="62">
        <f t="shared" ref="H13:H36" si="8">$C$10</f>
        <v>5.1670627826614357E-3</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8035.2802101867737</v>
      </c>
      <c r="H14" s="62">
        <f t="shared" si="8"/>
        <v>5.1670627826614357E-3</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8076.7990075090856</v>
      </c>
      <c r="H15" s="62">
        <f t="shared" si="8"/>
        <v>5.1670627826614357E-3</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8118.5323350638228</v>
      </c>
      <c r="H16" s="62">
        <f t="shared" si="8"/>
        <v>5.1670627826614357E-3</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8160.4813013421644</v>
      </c>
      <c r="H17" s="62">
        <f t="shared" si="8"/>
        <v>5.1670627826614357E-3</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8202.6470205629339</v>
      </c>
      <c r="H18" s="62">
        <f t="shared" si="8"/>
        <v>5.1670627826614357E-3</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8245.030612702194</v>
      </c>
      <c r="H19" s="62">
        <f t="shared" si="8"/>
        <v>5.1670627826614357E-3</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8287.6332035229916</v>
      </c>
      <c r="H20" s="62">
        <f t="shared" si="8"/>
        <v>5.1670627826614357E-3</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8330.455924605265</v>
      </c>
      <c r="H21" s="62">
        <f t="shared" si="8"/>
        <v>5.1670627826614357E-3</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8373.4999133758938</v>
      </c>
      <c r="H22" s="62">
        <f t="shared" si="8"/>
        <v>5.1670627826614357E-3</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8416.7663131389163</v>
      </c>
      <c r="H23" s="62">
        <f t="shared" si="8"/>
        <v>5.1670627826614357E-3</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8460.2562731058952</v>
      </c>
      <c r="H24" s="62">
        <f t="shared" si="8"/>
        <v>5.1670627826614357E-3</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8503.9709484264386</v>
      </c>
      <c r="H25" s="62">
        <f t="shared" si="8"/>
        <v>5.1670627826614357E-3</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8547.9115002188864</v>
      </c>
      <c r="H26" s="62">
        <f t="shared" si="8"/>
        <v>5.1670627826614357E-3</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8592.0790956011515</v>
      </c>
      <c r="H27" s="62">
        <f t="shared" si="8"/>
        <v>5.1670627826614357E-3</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8636.4749077217148</v>
      </c>
      <c r="H28" s="62">
        <f t="shared" si="8"/>
        <v>5.1670627826614357E-3</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8681.1001157907922</v>
      </c>
      <c r="H29" s="62">
        <f t="shared" si="8"/>
        <v>5.1670627826614357E-3</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8725.9559051116521</v>
      </c>
      <c r="H30" s="62">
        <f t="shared" si="8"/>
        <v>5.1670627826614357E-3</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9000</v>
      </c>
      <c r="H31" s="62">
        <f t="shared" si="8"/>
        <v>5.1670627826614357E-3</v>
      </c>
      <c r="I31" s="54">
        <f>IF(AND(F31&gt;='Inputs &amp; Outputs'!B$13,F31&lt;'Inputs &amp; Outputs'!B$13+'Inputs &amp; Outputs'!B$19),1,0)</f>
        <v>1</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9046.5035650439531</v>
      </c>
      <c r="H32" s="62">
        <f t="shared" si="8"/>
        <v>5.1670627826614357E-3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9093.2474169281049</v>
      </c>
      <c r="H33" s="62">
        <f t="shared" si="8"/>
        <v>5.1670627826614357E-3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9140.2327972296462</v>
      </c>
      <c r="H34" s="62">
        <f t="shared" si="8"/>
        <v>5.1670627826614357E-3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9187.4609539410721</v>
      </c>
      <c r="H35" s="62">
        <f t="shared" si="8"/>
        <v>5.1670627826614357E-3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9234.9331415033357</v>
      </c>
      <c r="H36" s="62">
        <f t="shared" si="8"/>
        <v>5.1670627826614357E-3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55</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55</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665525-0BC8-466A-BB1E-39BB53C98984}"/>
</file>

<file path=customXml/itemProps2.xml><?xml version="1.0" encoding="utf-8"?>
<ds:datastoreItem xmlns:ds="http://schemas.openxmlformats.org/officeDocument/2006/customXml" ds:itemID="{21D0ED84-DADA-4739-B348-B48D1C706399}"/>
</file>

<file path=customXml/itemProps3.xml><?xml version="1.0" encoding="utf-8"?>
<ds:datastoreItem xmlns:ds="http://schemas.openxmlformats.org/officeDocument/2006/customXml" ds:itemID="{677E2642-042A-4B46-ACDE-7AD983215D3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