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g\Desktop\RCN\"/>
    </mc:Choice>
  </mc:AlternateContent>
  <bookViews>
    <workbookView xWindow="0" yWindow="0" windowWidth="15945" windowHeight="10350" activeTab="2"/>
  </bookViews>
  <sheets>
    <sheet name="Instructions" sheetId="4" r:id="rId1"/>
    <sheet name="Project Budget" sheetId="3" r:id="rId2"/>
    <sheet name="Beyond the Bayous" sheetId="6" r:id="rId3"/>
  </sheets>
  <calcPr calcId="162913"/>
</workbook>
</file>

<file path=xl/calcChain.xml><?xml version="1.0" encoding="utf-8"?>
<calcChain xmlns="http://schemas.openxmlformats.org/spreadsheetml/2006/main">
  <c r="C80" i="6" l="1"/>
  <c r="C105" i="6" s="1"/>
  <c r="F80" i="6"/>
  <c r="F90" i="6" s="1"/>
  <c r="F91" i="6" s="1"/>
  <c r="F92" i="6" s="1"/>
  <c r="C88" i="6"/>
  <c r="F94" i="6" l="1"/>
  <c r="F96" i="6" s="1"/>
  <c r="F95" i="6"/>
  <c r="E25" i="3"/>
  <c r="F105" i="6" l="1"/>
  <c r="F97" i="6"/>
  <c r="E18" i="3"/>
  <c r="E27" i="3" s="1"/>
</calcChain>
</file>

<file path=xl/sharedStrings.xml><?xml version="1.0" encoding="utf-8"?>
<sst xmlns="http://schemas.openxmlformats.org/spreadsheetml/2006/main" count="206" uniqueCount="73">
  <si>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</si>
  <si>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</si>
  <si>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</si>
  <si>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</si>
  <si>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</si>
  <si>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</si>
  <si>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</si>
  <si>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</si>
  <si>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</si>
  <si>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</si>
  <si>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</si>
  <si>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</si>
  <si>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</si>
  <si>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</si>
  <si>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</si>
  <si>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</si>
  <si>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</si>
  <si>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</si>
  <si>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</si>
  <si>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</si>
  <si>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</si>
  <si>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</si>
  <si>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</si>
  <si>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</si>
  <si>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</si>
  <si>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</si>
  <si>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</si>
  <si>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</si>
  <si>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</si>
  <si>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</si>
  <si>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</si>
  <si>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</si>
  <si>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</si>
  <si>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</si>
  <si>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Beyond the Bayous Regional Connector Network of Greenways</t>
  </si>
  <si>
    <t>Harris County</t>
  </si>
  <si>
    <t>TOTAL COST</t>
  </si>
  <si>
    <t>Miles</t>
  </si>
  <si>
    <t>West Side / Westpark Connector Greenway</t>
  </si>
  <si>
    <t>Port Connector Greenway</t>
  </si>
  <si>
    <t>Little White Oak Connector Geenway</t>
  </si>
  <si>
    <t>mgmt fee</t>
  </si>
  <si>
    <t>Total project</t>
  </si>
  <si>
    <t>plan/env</t>
  </si>
  <si>
    <t>design costs</t>
  </si>
  <si>
    <t>Construction Cost</t>
  </si>
  <si>
    <t>Construction Contingency</t>
  </si>
  <si>
    <t>subtotal intersections and segments</t>
  </si>
  <si>
    <t>Bayou Greewnays</t>
  </si>
  <si>
    <t>Cost_Tot</t>
  </si>
  <si>
    <t>Cost per linear foot</t>
  </si>
  <si>
    <t>Length (ft)</t>
  </si>
  <si>
    <t>Location</t>
  </si>
  <si>
    <t>Bayou Greenways</t>
  </si>
  <si>
    <t>ON</t>
  </si>
  <si>
    <t>Westpark</t>
  </si>
  <si>
    <t>OFF</t>
  </si>
  <si>
    <t>Westside</t>
  </si>
  <si>
    <t>Lake to Lake</t>
  </si>
  <si>
    <t>Eastside</t>
  </si>
  <si>
    <t>Westisde</t>
  </si>
  <si>
    <t>Port</t>
  </si>
  <si>
    <t xml:space="preserve"> </t>
  </si>
  <si>
    <t>Brays-Kegans</t>
  </si>
  <si>
    <t>Headwaters</t>
  </si>
  <si>
    <t>Northisde</t>
  </si>
  <si>
    <t>cost</t>
  </si>
  <si>
    <t>Type</t>
  </si>
  <si>
    <t>Description</t>
  </si>
  <si>
    <t>Port to Port</t>
  </si>
  <si>
    <t>based on Beyond the Bayous implementation studies cost estimates</t>
  </si>
  <si>
    <t>Conceptual Cost Estimate</t>
  </si>
  <si>
    <t>Houston Parks Board TIP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</si>
</sst>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  <numFmt numFmtId="166" formatCode="&quot;$&quot;#,##0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1C1C1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1" applyNumberFormat="1" applyFont="1" applyFill="1" applyBorder="1" applyAlignment="1">
      <alignment horizontal="left" vertical="top"/>
    </xf>
    <xf numFmtId="44" fontId="6" fillId="0" borderId="0" xfId="2" applyFont="1" applyFill="1" applyBorder="1" applyAlignment="1">
      <alignment horizontal="left" vertical="top"/>
    </xf>
    <xf numFmtId="1" fontId="6" fillId="0" borderId="0" xfId="1" applyNumberFormat="1" applyFont="1" applyFill="1" applyBorder="1" applyAlignment="1">
      <alignment horizontal="left" vertical="top"/>
    </xf>
    <xf numFmtId="9" fontId="6" fillId="0" borderId="0" xfId="3" applyFont="1"/>
    <xf numFmtId="165" fontId="6" fillId="0" borderId="0" xfId="2" applyNumberFormat="1" applyFont="1"/>
    <xf numFmtId="44" fontId="6" fillId="0" borderId="0" xfId="2" applyFont="1"/>
    <xf numFmtId="0" fontId="8" fillId="0" borderId="0" xfId="1" applyNumberFormat="1" applyFont="1" applyFill="1" applyBorder="1" applyAlignment="1">
      <alignment horizontal="left" vertical="top"/>
    </xf>
    <xf numFmtId="0" fontId="6" fillId="0" borderId="0" xfId="1" applyFont="1"/>
    <xf numFmtId="165" fontId="9" fillId="0" borderId="0" xfId="2" applyNumberFormat="1" applyFont="1"/>
    <xf numFmtId="44" fontId="9" fillId="0" borderId="0" xfId="2" applyFont="1"/>
    <xf numFmtId="0" fontId="6" fillId="0" borderId="0" xfId="1" applyNumberFormat="1" applyFont="1" applyFill="1" applyBorder="1" applyAlignment="1">
      <alignment horizontal="right" vertical="top" shrinkToFit="1"/>
    </xf>
    <xf numFmtId="44" fontId="6" fillId="0" borderId="0" xfId="2" applyFont="1" applyFill="1" applyBorder="1" applyAlignment="1">
      <alignment horizontal="right" vertical="top" shrinkToFit="1"/>
    </xf>
    <xf numFmtId="44" fontId="8" fillId="0" borderId="0" xfId="2" applyFont="1" applyFill="1" applyBorder="1" applyAlignment="1">
      <alignment horizontal="left" vertical="top" wrapText="1"/>
    </xf>
    <xf numFmtId="0" fontId="8" fillId="0" borderId="0" xfId="1" applyNumberFormat="1" applyFont="1" applyFill="1" applyBorder="1" applyAlignment="1">
      <alignment horizontal="left" vertical="top" wrapText="1"/>
    </xf>
    <xf numFmtId="1" fontId="8" fillId="0" borderId="0" xfId="1" applyNumberFormat="1" applyFont="1" applyFill="1" applyBorder="1" applyAlignment="1">
      <alignment horizontal="left" vertical="top" wrapText="1"/>
    </xf>
    <xf numFmtId="1" fontId="6" fillId="0" borderId="0" xfId="1" applyNumberFormat="1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left" wrapText="1"/>
    </xf>
    <xf numFmtId="0" fontId="5" fillId="0" borderId="0" xfId="1"/>
    <xf numFmtId="0" fontId="10" fillId="0" borderId="0" xfId="1" applyNumberFormat="1" applyFont="1" applyFill="1" applyBorder="1" applyAlignment="1">
      <alignment horizontal="left" vertical="top"/>
    </xf>
    <xf numFmtId="44" fontId="6" fillId="0" borderId="0" xfId="2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vertical="top"/>
    </xf>
    <xf numFmtId="1" fontId="6" fillId="0" borderId="0" xfId="1" applyNumberFormat="1" applyFont="1" applyFill="1" applyBorder="1" applyAlignment="1">
      <alignment horizontal="right" vertical="top" shrinkToFit="1"/>
    </xf>
    <xf numFmtId="44" fontId="6" fillId="0" borderId="0" xfId="1" applyNumberFormat="1" applyFont="1" applyFill="1" applyBorder="1" applyAlignment="1">
      <alignment horizontal="left" vertical="top"/>
    </xf>
    <xf numFmtId="44" fontId="9" fillId="0" borderId="0" xfId="1" applyNumberFormat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top"/>
    </xf>
    <xf numFmtId="2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right" vertical="top"/>
    </xf>
    <xf numFmtId="0" fontId="8" fillId="0" borderId="0" xfId="1" applyFont="1" applyAlignment="1">
      <alignment horizontal="right"/>
    </xf>
    <xf numFmtId="44" fontId="9" fillId="0" borderId="0" xfId="2" applyFont="1" applyFill="1" applyBorder="1" applyAlignment="1">
      <alignment horizontal="right" vertical="top" shrinkToFit="1"/>
    </xf>
    <xf numFmtId="0" fontId="10" fillId="0" borderId="0" xfId="1" applyNumberFormat="1" applyFont="1" applyFill="1" applyBorder="1" applyAlignment="1">
      <alignment horizontal="left" vertical="top" wrapText="1"/>
    </xf>
    <xf numFmtId="9" fontId="6" fillId="0" borderId="0" xfId="1" applyNumberFormat="1" applyFont="1" applyFill="1" applyBorder="1" applyAlignment="1">
      <alignment horizontal="left" vertical="top"/>
    </xf>
    <xf numFmtId="0" fontId="9" fillId="0" borderId="0" xfId="1" applyNumberFormat="1" applyFont="1" applyFill="1" applyBorder="1" applyAlignment="1">
      <alignment horizontal="left" vertical="top"/>
    </xf>
    <xf numFmtId="44" fontId="6" fillId="0" borderId="11" xfId="2" applyFont="1" applyFill="1" applyBorder="1" applyAlignment="1">
      <alignment horizontal="left" vertical="top"/>
    </xf>
    <xf numFmtId="44" fontId="10" fillId="0" borderId="11" xfId="2" applyFont="1" applyFill="1" applyBorder="1" applyAlignment="1">
      <alignment horizontal="left" vertical="top" wrapText="1"/>
    </xf>
    <xf numFmtId="10" fontId="6" fillId="0" borderId="11" xfId="1" applyNumberFormat="1" applyFont="1" applyFill="1" applyBorder="1" applyAlignment="1">
      <alignment horizontal="left" vertical="top"/>
    </xf>
    <xf numFmtId="44" fontId="10" fillId="0" borderId="0" xfId="2" applyFont="1" applyFill="1" applyBorder="1" applyAlignment="1">
      <alignment horizontal="left" vertical="top" wrapText="1"/>
    </xf>
    <xf numFmtId="10" fontId="6" fillId="0" borderId="0" xfId="1" applyNumberFormat="1" applyFont="1" applyFill="1" applyBorder="1" applyAlignment="1">
      <alignment horizontal="left" vertical="top"/>
    </xf>
    <xf numFmtId="9" fontId="9" fillId="0" borderId="0" xfId="3" applyFont="1"/>
    <xf numFmtId="165" fontId="6" fillId="0" borderId="11" xfId="2" applyNumberFormat="1" applyFont="1" applyBorder="1"/>
    <xf numFmtId="44" fontId="9" fillId="0" borderId="11" xfId="2" applyFont="1" applyFill="1" applyBorder="1" applyAlignment="1">
      <alignment horizontal="left" vertical="top"/>
    </xf>
    <xf numFmtId="9" fontId="6" fillId="0" borderId="11" xfId="3" applyFont="1" applyBorder="1"/>
    <xf numFmtId="44" fontId="6" fillId="0" borderId="0" xfId="2" applyFont="1" applyFill="1" applyBorder="1" applyAlignment="1">
      <alignment horizontal="right" vertical="top"/>
    </xf>
    <xf numFmtId="166" fontId="8" fillId="0" borderId="0" xfId="1" applyNumberFormat="1" applyFont="1"/>
    <xf numFmtId="0" fontId="10" fillId="7" borderId="0" xfId="1" applyNumberFormat="1" applyFont="1" applyFill="1" applyBorder="1" applyAlignment="1">
      <alignment horizontal="left" vertical="top" wrapText="1"/>
    </xf>
    <xf numFmtId="44" fontId="10" fillId="7" borderId="0" xfId="2" applyFont="1" applyFill="1" applyBorder="1" applyAlignment="1">
      <alignment horizontal="left" vertical="top" wrapText="1"/>
    </xf>
    <xf numFmtId="1" fontId="10" fillId="7" borderId="0" xfId="1" applyNumberFormat="1" applyFont="1" applyFill="1" applyBorder="1" applyAlignment="1">
      <alignment horizontal="left" vertical="top" wrapText="1"/>
    </xf>
    <xf numFmtId="0" fontId="10" fillId="7" borderId="0" xfId="1" applyNumberFormat="1" applyFont="1" applyFill="1" applyBorder="1" applyAlignment="1">
      <alignment horizontal="center" vertical="top" wrapText="1"/>
    </xf>
    <xf numFmtId="166" fontId="6" fillId="0" borderId="0" xfId="1" applyNumberFormat="1" applyFont="1" applyFill="1" applyBorder="1" applyAlignment="1">
      <alignment horizontal="right" vertical="top"/>
    </xf>
    <xf numFmtId="166" fontId="8" fillId="0" borderId="11" xfId="1" applyNumberFormat="1" applyFont="1" applyFill="1" applyBorder="1" applyAlignment="1" applyProtection="1"/>
    <xf numFmtId="44" fontId="8" fillId="0" borderId="11" xfId="2" applyFont="1" applyFill="1" applyBorder="1" applyAlignment="1" applyProtection="1"/>
    <xf numFmtId="0" fontId="8" fillId="0" borderId="11" xfId="1" applyFont="1" applyFill="1" applyBorder="1" applyAlignment="1" applyProtection="1"/>
    <xf numFmtId="166" fontId="8" fillId="0" borderId="0" xfId="1" applyNumberFormat="1" applyFont="1" applyFill="1" applyBorder="1" applyAlignment="1" applyProtection="1"/>
    <xf numFmtId="44" fontId="8" fillId="0" borderId="0" xfId="2" applyFont="1" applyFill="1" applyBorder="1" applyAlignment="1" applyProtection="1"/>
    <xf numFmtId="0" fontId="8" fillId="0" borderId="0" xfId="1" applyFont="1" applyFill="1" applyBorder="1" applyAlignment="1" applyProtection="1"/>
    <xf numFmtId="44" fontId="6" fillId="0" borderId="0" xfId="2" applyFont="1" applyFill="1" applyBorder="1" applyAlignment="1">
      <alignment vertical="top"/>
    </xf>
    <xf numFmtId="0" fontId="11" fillId="8" borderId="0" xfId="1" applyNumberFormat="1" applyFont="1" applyFill="1" applyBorder="1" applyAlignment="1">
      <alignment horizontal="left" vertical="top"/>
    </xf>
    <xf numFmtId="44" fontId="11" fillId="8" borderId="0" xfId="2" applyFont="1" applyFill="1" applyBorder="1" applyAlignment="1">
      <alignment horizontal="left" vertical="top"/>
    </xf>
    <xf numFmtId="1" fontId="11" fillId="8" borderId="0" xfId="1" applyNumberFormat="1" applyFont="1" applyFill="1" applyBorder="1" applyAlignment="1">
      <alignment horizontal="left" vertical="top"/>
    </xf>
    <xf numFmtId="14" fontId="5" fillId="0" borderId="0" xfId="1" applyNumberFormat="1"/>
    <xf numFmtId="0" fontId="7" fillId="0" borderId="0" xfId="1" applyFont="1"/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6" fontId="8" fillId="0" borderId="0" xfId="2" applyNumberFormat="1" applyFont="1" applyFill="1" applyBorder="1" applyAlignment="1">
      <alignment horizontal="right" vertical="top"/>
    </xf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opLeftCell="A4" zoomScale="115" zoomScaleNormal="115" workbookViewId="0">
      <selection activeCell="C17" sqref="C17"/>
    </sheetView>
  </sheetViews>
  <sheetFormatPr defaultRowHeight="15"/>
  <cols>
    <col min="2" max="2" width="31.5703125" customWidth="1"/>
    <col min="3" max="3" width="22" customWidth="1"/>
    <col min="4" max="4" width="37.85546875" customWidth="1"/>
    <col min="5" max="5" width="15.42578125" style="1" customWidth="1"/>
    <col min="13" max="13" width="10" bestFit="1" customWidth="1"/>
    <col min="15" max="15" width="11.5703125" customWidth="1"/>
  </cols>
  <sheetData>
    <row r="2" spans="2:16">
      <c r="B2" s="76" t="s">
        <v>22</v>
      </c>
      <c r="C2" s="76"/>
      <c r="D2" s="76"/>
      <c r="E2" s="7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77" t="s">
        <v>34</v>
      </c>
      <c r="D6" s="78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77" t="s">
        <v>29</v>
      </c>
      <c r="D7" s="78"/>
      <c r="O7" t="s">
        <v>30</v>
      </c>
    </row>
    <row r="8" spans="2:16">
      <c r="B8" s="5" t="s">
        <v>15</v>
      </c>
      <c r="C8" s="77" t="s">
        <v>35</v>
      </c>
      <c r="D8" s="78"/>
      <c r="O8" t="s">
        <v>28</v>
      </c>
    </row>
    <row r="9" spans="2:16">
      <c r="B9" s="5" t="s">
        <v>19</v>
      </c>
      <c r="C9" s="77" t="s">
        <v>17</v>
      </c>
      <c r="D9" s="78"/>
      <c r="O9" t="s">
        <v>29</v>
      </c>
    </row>
    <row r="10" spans="2:16">
      <c r="O10" t="s">
        <v>31</v>
      </c>
    </row>
    <row r="11" spans="2:16" ht="15" customHeight="1">
      <c r="B11" s="95" t="s">
        <v>20</v>
      </c>
      <c r="C11" s="95" t="s">
        <v>7</v>
      </c>
      <c r="D11" s="95" t="s">
        <v>8</v>
      </c>
      <c r="E11" s="95" t="s">
        <v>18</v>
      </c>
      <c r="O11" t="s">
        <v>32</v>
      </c>
    </row>
    <row r="12" spans="2:16">
      <c r="B12" s="96"/>
      <c r="C12" s="96"/>
      <c r="D12" s="96"/>
      <c r="E12" s="96"/>
      <c r="O12" t="s">
        <v>33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7"/>
      <c r="D14" s="7"/>
      <c r="E14" s="8">
        <v>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7"/>
      <c r="D17" s="7"/>
      <c r="E17" s="9"/>
    </row>
    <row r="18" spans="2:13">
      <c r="B18" s="86" t="s">
        <v>10</v>
      </c>
      <c r="C18" s="88"/>
      <c r="D18" s="89"/>
      <c r="E18" s="84">
        <f>SUM(E13:E17)</f>
        <v>0</v>
      </c>
    </row>
    <row r="19" spans="2:13">
      <c r="B19" s="87"/>
      <c r="C19" s="90"/>
      <c r="D19" s="91"/>
      <c r="E19" s="85"/>
    </row>
    <row r="20" spans="2:13" ht="15" customHeight="1">
      <c r="B20" s="10" t="s">
        <v>11</v>
      </c>
      <c r="C20" s="92"/>
      <c r="D20" s="93"/>
      <c r="E20" s="94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1200092146</v>
      </c>
    </row>
    <row r="24" spans="2:13">
      <c r="B24" s="81"/>
      <c r="C24" s="82"/>
      <c r="D24" s="82"/>
      <c r="E24" s="83"/>
    </row>
    <row r="25" spans="2:13">
      <c r="B25" s="11" t="s">
        <v>12</v>
      </c>
      <c r="C25" s="79"/>
      <c r="D25" s="80"/>
      <c r="E25" s="12">
        <f>SUM(E21:E23)</f>
        <v>1200092146</v>
      </c>
    </row>
    <row r="26" spans="2:13">
      <c r="B26" s="81"/>
      <c r="C26" s="82"/>
      <c r="D26" s="82"/>
      <c r="E26" s="83"/>
    </row>
    <row r="27" spans="2:13">
      <c r="B27" s="86" t="s">
        <v>21</v>
      </c>
      <c r="C27" s="88"/>
      <c r="D27" s="89"/>
      <c r="E27" s="84">
        <f>E18+E25</f>
        <v>1200092146</v>
      </c>
    </row>
    <row r="28" spans="2:13">
      <c r="B28" s="87"/>
      <c r="C28" s="90"/>
      <c r="D28" s="91"/>
      <c r="E28" s="8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3"/>
  <sheetViews>
    <sheetView tabSelected="1" topLeftCell="A85" zoomScale="106" workbookViewId="0">
      <selection activeCell="F90" sqref="F90"/>
    </sheetView>
  </sheetViews>
  <sheetFormatPr defaultColWidth="10.42578125" defaultRowHeight="12.75"/>
  <cols>
    <col min="1" max="1" width="10.42578125" style="16"/>
    <col min="2" max="2" width="21.140625" style="16" customWidth="1"/>
    <col min="3" max="3" width="10.42578125" style="18"/>
    <col min="4" max="4" width="7.42578125" style="16" customWidth="1"/>
    <col min="5" max="5" width="23.85546875" style="17" customWidth="1"/>
    <col min="6" max="6" width="19.5703125" style="17" customWidth="1"/>
    <col min="7" max="7" width="10.42578125" style="16"/>
    <col min="8" max="8" width="14.5703125" style="16" bestFit="1" customWidth="1"/>
    <col min="9" max="9" width="21.7109375" style="16" customWidth="1"/>
    <col min="10" max="10" width="19.7109375" style="16" customWidth="1"/>
    <col min="11" max="11" width="24.28515625" style="16" customWidth="1"/>
    <col min="12" max="12" width="10.42578125" style="16"/>
    <col min="13" max="13" width="23.140625" style="16" customWidth="1"/>
    <col min="14" max="14" width="17.42578125" style="16" customWidth="1"/>
    <col min="15" max="16384" width="10.42578125" style="16"/>
  </cols>
  <sheetData>
    <row r="1" spans="1:15">
      <c r="A1" s="33" t="s">
        <v>72</v>
      </c>
    </row>
    <row r="2" spans="1:15">
      <c r="A2" s="75" t="s">
        <v>71</v>
      </c>
    </row>
    <row r="3" spans="1:15">
      <c r="A3" s="74">
        <v>43385</v>
      </c>
    </row>
    <row r="4" spans="1:15">
      <c r="A4" s="33" t="s">
        <v>70</v>
      </c>
    </row>
    <row r="8" spans="1:15" s="71" customFormat="1">
      <c r="A8" s="71" t="s">
        <v>69</v>
      </c>
      <c r="C8" s="73"/>
      <c r="E8" s="72"/>
      <c r="F8" s="72"/>
    </row>
    <row r="9" spans="1:15" ht="12.95" customHeight="1">
      <c r="A9" s="22"/>
    </row>
    <row r="10" spans="1:15" ht="12.95" customHeight="1">
      <c r="A10" s="22"/>
    </row>
    <row r="11" spans="1:15" ht="12.95" customHeight="1">
      <c r="A11" s="47" t="s">
        <v>34</v>
      </c>
      <c r="G11" s="33"/>
      <c r="H11" s="33"/>
    </row>
    <row r="12" spans="1:15" ht="14.45" customHeight="1">
      <c r="A12" s="59"/>
      <c r="B12" s="62" t="s">
        <v>68</v>
      </c>
      <c r="C12" s="61" t="s">
        <v>51</v>
      </c>
      <c r="D12" s="59" t="s">
        <v>67</v>
      </c>
      <c r="E12" s="60" t="s">
        <v>50</v>
      </c>
      <c r="F12" s="60" t="s">
        <v>66</v>
      </c>
      <c r="G12" s="33"/>
      <c r="H12" s="33"/>
      <c r="O12" s="59"/>
    </row>
    <row r="13" spans="1:15" ht="12.6" customHeight="1">
      <c r="B13" s="69" t="s">
        <v>61</v>
      </c>
      <c r="C13" s="69">
        <v>28101.1417201</v>
      </c>
      <c r="D13" s="69" t="s">
        <v>54</v>
      </c>
      <c r="E13" s="68">
        <v>750</v>
      </c>
      <c r="F13" s="67">
        <v>21075856</v>
      </c>
      <c r="G13" s="33"/>
      <c r="H13" s="33"/>
    </row>
    <row r="14" spans="1:15" ht="12.6" customHeight="1">
      <c r="B14" s="69" t="s">
        <v>58</v>
      </c>
      <c r="C14" s="69">
        <v>18319.014501900001</v>
      </c>
      <c r="D14" s="69" t="s">
        <v>54</v>
      </c>
      <c r="E14" s="68">
        <v>750</v>
      </c>
      <c r="F14" s="67">
        <v>13739261</v>
      </c>
      <c r="G14" s="33"/>
      <c r="H14" s="33"/>
    </row>
    <row r="15" spans="1:15" ht="12.6" customHeight="1">
      <c r="B15" s="69" t="s">
        <v>58</v>
      </c>
      <c r="C15" s="69">
        <v>11833.2219293</v>
      </c>
      <c r="D15" s="69" t="s">
        <v>54</v>
      </c>
      <c r="E15" s="68">
        <v>750</v>
      </c>
      <c r="F15" s="67">
        <v>8874916</v>
      </c>
      <c r="G15" s="33"/>
      <c r="H15" s="33"/>
    </row>
    <row r="16" spans="1:15" ht="12.6" customHeight="1">
      <c r="B16" s="69" t="s">
        <v>64</v>
      </c>
      <c r="C16" s="69">
        <v>131406.23811999999</v>
      </c>
      <c r="D16" s="69" t="s">
        <v>56</v>
      </c>
      <c r="E16" s="68">
        <v>365</v>
      </c>
      <c r="F16" s="67">
        <v>47963277</v>
      </c>
      <c r="G16" s="33"/>
      <c r="H16" s="33"/>
    </row>
    <row r="17" spans="1:8" ht="12.6" customHeight="1">
      <c r="B17" s="69" t="s">
        <v>65</v>
      </c>
      <c r="C17" s="69">
        <v>94848.142797699998</v>
      </c>
      <c r="D17" s="69" t="s">
        <v>56</v>
      </c>
      <c r="E17" s="68">
        <v>365</v>
      </c>
      <c r="F17" s="67">
        <v>34619572</v>
      </c>
      <c r="G17" s="33"/>
      <c r="H17" s="33"/>
    </row>
    <row r="18" spans="1:8" ht="12.6" customHeight="1">
      <c r="B18" s="69" t="s">
        <v>55</v>
      </c>
      <c r="C18" s="69">
        <v>51330.962382400001</v>
      </c>
      <c r="D18" s="69" t="s">
        <v>54</v>
      </c>
      <c r="E18" s="68">
        <v>750</v>
      </c>
      <c r="F18" s="67">
        <v>38498222</v>
      </c>
      <c r="G18" s="33"/>
      <c r="H18" s="33"/>
    </row>
    <row r="19" spans="1:8" ht="12.6" customHeight="1">
      <c r="B19" s="69" t="s">
        <v>57</v>
      </c>
      <c r="C19" s="69">
        <v>38223.668936399998</v>
      </c>
      <c r="D19" s="69" t="s">
        <v>56</v>
      </c>
      <c r="E19" s="68">
        <v>365</v>
      </c>
      <c r="F19" s="67">
        <v>13951639</v>
      </c>
      <c r="G19" s="33"/>
      <c r="H19" s="33"/>
    </row>
    <row r="20" spans="1:8" ht="12.6" customHeight="1">
      <c r="B20" s="69" t="s">
        <v>59</v>
      </c>
      <c r="C20" s="69">
        <v>9595.0627578599997</v>
      </c>
      <c r="D20" s="69" t="s">
        <v>56</v>
      </c>
      <c r="E20" s="68">
        <v>365</v>
      </c>
      <c r="F20" s="67">
        <v>3502198</v>
      </c>
      <c r="G20" s="33"/>
      <c r="H20" s="33"/>
    </row>
    <row r="21" spans="1:8" ht="12.6" customHeight="1">
      <c r="B21" s="69" t="s">
        <v>59</v>
      </c>
      <c r="C21" s="69">
        <v>14747.421787400001</v>
      </c>
      <c r="D21" s="69" t="s">
        <v>56</v>
      </c>
      <c r="E21" s="68">
        <v>365</v>
      </c>
      <c r="F21" s="67">
        <v>5382809</v>
      </c>
      <c r="G21" s="33"/>
      <c r="H21" s="33"/>
    </row>
    <row r="22" spans="1:8" ht="12.6" customHeight="1">
      <c r="B22" s="69" t="s">
        <v>61</v>
      </c>
      <c r="C22" s="69">
        <v>18583.197552199999</v>
      </c>
      <c r="D22" s="69" t="s">
        <v>56</v>
      </c>
      <c r="E22" s="68">
        <v>365</v>
      </c>
      <c r="F22" s="67">
        <v>6782867</v>
      </c>
      <c r="G22" s="33"/>
      <c r="H22" s="33"/>
    </row>
    <row r="23" spans="1:8" ht="12.6" customHeight="1">
      <c r="B23" s="69" t="s">
        <v>61</v>
      </c>
      <c r="C23" s="69">
        <v>7942.14608701</v>
      </c>
      <c r="D23" s="69" t="s">
        <v>56</v>
      </c>
      <c r="E23" s="68">
        <v>365</v>
      </c>
      <c r="F23" s="67">
        <v>2898883</v>
      </c>
      <c r="G23" s="33"/>
      <c r="H23" s="33"/>
    </row>
    <row r="24" spans="1:8" ht="12.6" customHeight="1">
      <c r="B24" s="69" t="s">
        <v>59</v>
      </c>
      <c r="C24" s="69">
        <v>15129.335125699999</v>
      </c>
      <c r="D24" s="69" t="s">
        <v>56</v>
      </c>
      <c r="E24" s="68">
        <v>365</v>
      </c>
      <c r="F24" s="67">
        <v>5522207</v>
      </c>
      <c r="G24" s="33"/>
      <c r="H24" s="33"/>
    </row>
    <row r="25" spans="1:8" ht="12.6" customHeight="1">
      <c r="B25" s="69" t="s">
        <v>64</v>
      </c>
      <c r="C25" s="69">
        <v>21954.1297505</v>
      </c>
      <c r="D25" s="69" t="s">
        <v>56</v>
      </c>
      <c r="E25" s="68">
        <v>365</v>
      </c>
      <c r="F25" s="67">
        <v>8013257</v>
      </c>
      <c r="G25" s="33"/>
      <c r="H25" s="33"/>
    </row>
    <row r="26" spans="1:8" ht="12.6" customHeight="1">
      <c r="B26" s="69" t="s">
        <v>64</v>
      </c>
      <c r="C26" s="69">
        <v>5749.8641500800004</v>
      </c>
      <c r="D26" s="69" t="s">
        <v>56</v>
      </c>
      <c r="E26" s="68">
        <v>365</v>
      </c>
      <c r="F26" s="67">
        <v>2098700</v>
      </c>
      <c r="G26" s="33"/>
      <c r="H26" s="33"/>
    </row>
    <row r="27" spans="1:8" ht="12.6" customHeight="1">
      <c r="B27" s="69" t="s">
        <v>55</v>
      </c>
      <c r="C27" s="69">
        <v>6580.7962760999999</v>
      </c>
      <c r="D27" s="69" t="s">
        <v>56</v>
      </c>
      <c r="E27" s="68">
        <v>365</v>
      </c>
      <c r="F27" s="67">
        <v>2401991</v>
      </c>
      <c r="G27" s="33"/>
      <c r="H27" s="33"/>
    </row>
    <row r="28" spans="1:8" ht="12.6" customHeight="1">
      <c r="B28" s="69" t="s">
        <v>59</v>
      </c>
      <c r="C28" s="69">
        <v>12588.132201599999</v>
      </c>
      <c r="D28" s="69" t="s">
        <v>54</v>
      </c>
      <c r="E28" s="68">
        <v>750</v>
      </c>
      <c r="F28" s="67">
        <v>9441099</v>
      </c>
      <c r="G28" s="33"/>
      <c r="H28" s="33"/>
    </row>
    <row r="29" spans="1:8" ht="12.6" customHeight="1">
      <c r="B29" s="69" t="s">
        <v>58</v>
      </c>
      <c r="C29" s="69">
        <v>3026.6723219400001</v>
      </c>
      <c r="D29" s="69" t="s">
        <v>56</v>
      </c>
      <c r="E29" s="68">
        <v>365</v>
      </c>
      <c r="F29" s="67">
        <v>1104735</v>
      </c>
      <c r="G29" s="33"/>
      <c r="H29" s="33"/>
    </row>
    <row r="30" spans="1:8" ht="12.6" customHeight="1">
      <c r="B30" s="69" t="s">
        <v>58</v>
      </c>
      <c r="C30" s="69">
        <v>11235.174580499999</v>
      </c>
      <c r="D30" s="69" t="s">
        <v>54</v>
      </c>
      <c r="E30" s="68">
        <v>750</v>
      </c>
      <c r="F30" s="67">
        <v>8426381</v>
      </c>
      <c r="G30" s="33"/>
      <c r="H30" s="33"/>
    </row>
    <row r="31" spans="1:8" ht="12.6" customHeight="1">
      <c r="B31" s="69" t="s">
        <v>58</v>
      </c>
      <c r="C31" s="69">
        <v>11316.620569999999</v>
      </c>
      <c r="D31" s="69" t="s">
        <v>56</v>
      </c>
      <c r="E31" s="68">
        <v>365</v>
      </c>
      <c r="F31" s="67">
        <v>4130567</v>
      </c>
      <c r="G31" s="33"/>
      <c r="H31" s="33"/>
    </row>
    <row r="32" spans="1:8" ht="12.6" customHeight="1">
      <c r="A32" s="70"/>
      <c r="B32" s="69" t="s">
        <v>59</v>
      </c>
      <c r="C32" s="69">
        <v>40401.571079300003</v>
      </c>
      <c r="D32" s="69" t="s">
        <v>56</v>
      </c>
      <c r="E32" s="68">
        <v>365</v>
      </c>
      <c r="F32" s="67">
        <v>14746573</v>
      </c>
      <c r="G32" s="33"/>
      <c r="H32" s="33"/>
    </row>
    <row r="33" spans="1:8" ht="12.95" customHeight="1">
      <c r="A33" s="17"/>
      <c r="B33" s="69" t="s">
        <v>59</v>
      </c>
      <c r="C33" s="69">
        <v>16815.0772406</v>
      </c>
      <c r="D33" s="69" t="s">
        <v>56</v>
      </c>
      <c r="E33" s="68">
        <v>365</v>
      </c>
      <c r="F33" s="67">
        <v>6137503</v>
      </c>
      <c r="G33" s="33"/>
      <c r="H33" s="33"/>
    </row>
    <row r="34" spans="1:8" ht="14.45" customHeight="1">
      <c r="A34" s="38"/>
      <c r="B34" s="69" t="s">
        <v>58</v>
      </c>
      <c r="C34" s="69">
        <v>5818.3385825699997</v>
      </c>
      <c r="D34" s="69" t="s">
        <v>56</v>
      </c>
      <c r="E34" s="68">
        <v>365</v>
      </c>
      <c r="F34" s="67">
        <v>2123694</v>
      </c>
      <c r="G34" s="33"/>
      <c r="H34" s="33"/>
    </row>
    <row r="35" spans="1:8" ht="13.7" customHeight="1">
      <c r="B35" s="69" t="s">
        <v>61</v>
      </c>
      <c r="C35" s="69">
        <v>11556.446033599999</v>
      </c>
      <c r="D35" s="69" t="s">
        <v>56</v>
      </c>
      <c r="E35" s="68">
        <v>365</v>
      </c>
      <c r="F35" s="67">
        <v>4218103</v>
      </c>
      <c r="G35" s="33"/>
      <c r="H35" s="33"/>
    </row>
    <row r="36" spans="1:8" ht="13.7" customHeight="1">
      <c r="B36" s="69" t="s">
        <v>59</v>
      </c>
      <c r="C36" s="69">
        <v>11784.9785545</v>
      </c>
      <c r="D36" s="69" t="s">
        <v>56</v>
      </c>
      <c r="E36" s="68">
        <v>365</v>
      </c>
      <c r="F36" s="67">
        <v>4301517</v>
      </c>
      <c r="G36" s="33"/>
      <c r="H36" s="33"/>
    </row>
    <row r="37" spans="1:8" ht="13.7" customHeight="1">
      <c r="B37" s="69" t="s">
        <v>57</v>
      </c>
      <c r="C37" s="69">
        <v>6067.4498335899998</v>
      </c>
      <c r="D37" s="69" t="s">
        <v>54</v>
      </c>
      <c r="E37" s="68">
        <v>750</v>
      </c>
      <c r="F37" s="67">
        <v>4550587</v>
      </c>
      <c r="G37" s="33"/>
      <c r="H37" s="33"/>
    </row>
    <row r="38" spans="1:8" ht="13.7" customHeight="1">
      <c r="B38" s="69" t="s">
        <v>60</v>
      </c>
      <c r="C38" s="69">
        <v>12261.979061100001</v>
      </c>
      <c r="D38" s="69" t="s">
        <v>54</v>
      </c>
      <c r="E38" s="68">
        <v>750</v>
      </c>
      <c r="F38" s="67">
        <v>9196484</v>
      </c>
      <c r="G38" s="33"/>
      <c r="H38" s="33"/>
    </row>
    <row r="39" spans="1:8" ht="13.7" customHeight="1">
      <c r="B39" s="69" t="s">
        <v>57</v>
      </c>
      <c r="C39" s="69">
        <v>7437.5902899800003</v>
      </c>
      <c r="D39" s="69" t="s">
        <v>56</v>
      </c>
      <c r="E39" s="68">
        <v>365</v>
      </c>
      <c r="F39" s="67">
        <v>2714720</v>
      </c>
      <c r="G39" s="33"/>
      <c r="H39" s="33"/>
    </row>
    <row r="40" spans="1:8" ht="13.7" customHeight="1">
      <c r="B40" s="69" t="s">
        <v>63</v>
      </c>
      <c r="C40" s="69">
        <v>3986.3374740200002</v>
      </c>
      <c r="D40" s="69" t="s">
        <v>56</v>
      </c>
      <c r="E40" s="68">
        <v>365</v>
      </c>
      <c r="F40" s="67">
        <v>1455013</v>
      </c>
      <c r="G40" s="33"/>
      <c r="H40" s="33"/>
    </row>
    <row r="41" spans="1:8" ht="13.7" customHeight="1">
      <c r="B41" s="69" t="s">
        <v>61</v>
      </c>
      <c r="C41" s="69">
        <v>11123.9357989</v>
      </c>
      <c r="D41" s="69" t="s">
        <v>54</v>
      </c>
      <c r="E41" s="68">
        <v>750</v>
      </c>
      <c r="F41" s="67">
        <v>8342952</v>
      </c>
      <c r="G41" s="33"/>
      <c r="H41" s="33"/>
    </row>
    <row r="42" spans="1:8" ht="13.7" customHeight="1">
      <c r="B42" s="69" t="s">
        <v>58</v>
      </c>
      <c r="C42" s="69">
        <v>3743.5286097899998</v>
      </c>
      <c r="D42" s="69" t="s">
        <v>56</v>
      </c>
      <c r="E42" s="68">
        <v>365</v>
      </c>
      <c r="F42" s="67">
        <v>1366388</v>
      </c>
      <c r="G42" s="33"/>
      <c r="H42" s="33"/>
    </row>
    <row r="43" spans="1:8" ht="13.7" customHeight="1">
      <c r="B43" s="69" t="s">
        <v>62</v>
      </c>
      <c r="C43" s="69">
        <v>5591.91631452</v>
      </c>
      <c r="D43" s="69" t="s">
        <v>56</v>
      </c>
      <c r="E43" s="68">
        <v>365</v>
      </c>
      <c r="F43" s="67">
        <v>2041049</v>
      </c>
      <c r="G43" s="33"/>
      <c r="H43" s="33"/>
    </row>
    <row r="44" spans="1:8" ht="13.7" customHeight="1">
      <c r="B44" s="69" t="s">
        <v>59</v>
      </c>
      <c r="C44" s="69">
        <v>2208.7814957800001</v>
      </c>
      <c r="D44" s="69" t="s">
        <v>54</v>
      </c>
      <c r="E44" s="68">
        <v>750</v>
      </c>
      <c r="F44" s="67">
        <v>1656586</v>
      </c>
      <c r="G44" s="33"/>
      <c r="H44" s="33"/>
    </row>
    <row r="45" spans="1:8" ht="13.7" customHeight="1">
      <c r="B45" s="69" t="s">
        <v>61</v>
      </c>
      <c r="C45" s="69">
        <v>10916.499762400001</v>
      </c>
      <c r="D45" s="69" t="s">
        <v>56</v>
      </c>
      <c r="E45" s="68">
        <v>365</v>
      </c>
      <c r="F45" s="67">
        <v>3984522</v>
      </c>
      <c r="G45" s="33"/>
      <c r="H45" s="33"/>
    </row>
    <row r="46" spans="1:8" ht="13.7" customHeight="1">
      <c r="B46" s="69" t="s">
        <v>61</v>
      </c>
      <c r="C46" s="69">
        <v>479.36794408999998</v>
      </c>
      <c r="D46" s="69" t="s">
        <v>54</v>
      </c>
      <c r="E46" s="68">
        <v>750</v>
      </c>
      <c r="F46" s="67">
        <v>359526</v>
      </c>
      <c r="G46" s="33"/>
      <c r="H46" s="33"/>
    </row>
    <row r="47" spans="1:8" ht="13.7" customHeight="1">
      <c r="B47" s="69" t="s">
        <v>59</v>
      </c>
      <c r="C47" s="69">
        <v>7568.5041145799996</v>
      </c>
      <c r="D47" s="69" t="s">
        <v>56</v>
      </c>
      <c r="E47" s="68">
        <v>365</v>
      </c>
      <c r="F47" s="67">
        <v>2762504</v>
      </c>
      <c r="G47" s="33"/>
      <c r="H47" s="33"/>
    </row>
    <row r="48" spans="1:8" ht="13.7" customHeight="1">
      <c r="B48" s="69" t="s">
        <v>59</v>
      </c>
      <c r="C48" s="69">
        <v>579.30616184300004</v>
      </c>
      <c r="D48" s="69" t="s">
        <v>56</v>
      </c>
      <c r="E48" s="68">
        <v>365</v>
      </c>
      <c r="F48" s="67">
        <v>211447</v>
      </c>
      <c r="G48" s="33"/>
      <c r="H48" s="33"/>
    </row>
    <row r="49" spans="2:8" ht="13.7" customHeight="1">
      <c r="B49" s="69" t="s">
        <v>59</v>
      </c>
      <c r="C49" s="69">
        <v>50511.367087300001</v>
      </c>
      <c r="D49" s="69" t="s">
        <v>56</v>
      </c>
      <c r="E49" s="68">
        <v>365</v>
      </c>
      <c r="F49" s="67">
        <v>18436649</v>
      </c>
      <c r="G49" s="33"/>
      <c r="H49" s="33"/>
    </row>
    <row r="50" spans="2:8" ht="13.7" customHeight="1">
      <c r="B50" s="69" t="s">
        <v>59</v>
      </c>
      <c r="C50" s="69">
        <v>1416.77646235</v>
      </c>
      <c r="D50" s="69" t="s">
        <v>54</v>
      </c>
      <c r="E50" s="68">
        <v>750</v>
      </c>
      <c r="F50" s="67">
        <v>1062582</v>
      </c>
      <c r="G50" s="33"/>
      <c r="H50" s="33"/>
    </row>
    <row r="51" spans="2:8" ht="13.7" customHeight="1">
      <c r="B51" s="69" t="s">
        <v>59</v>
      </c>
      <c r="C51" s="69">
        <v>4907.8929048700002</v>
      </c>
      <c r="D51" s="69" t="s">
        <v>54</v>
      </c>
      <c r="E51" s="68">
        <v>750</v>
      </c>
      <c r="F51" s="67">
        <v>3680920</v>
      </c>
      <c r="G51" s="33"/>
      <c r="H51" s="33"/>
    </row>
    <row r="52" spans="2:8" ht="13.7" customHeight="1">
      <c r="B52" s="69" t="s">
        <v>59</v>
      </c>
      <c r="C52" s="69">
        <v>3555.0557763199999</v>
      </c>
      <c r="D52" s="69" t="s">
        <v>56</v>
      </c>
      <c r="E52" s="68">
        <v>365</v>
      </c>
      <c r="F52" s="67">
        <v>1297595</v>
      </c>
      <c r="G52" s="33"/>
      <c r="H52" s="33"/>
    </row>
    <row r="53" spans="2:8" ht="13.7" customHeight="1">
      <c r="B53" s="69" t="s">
        <v>59</v>
      </c>
      <c r="C53" s="69">
        <v>2048.0382703700002</v>
      </c>
      <c r="D53" s="69" t="s">
        <v>54</v>
      </c>
      <c r="E53" s="68">
        <v>750</v>
      </c>
      <c r="F53" s="67">
        <v>1536029</v>
      </c>
      <c r="G53" s="33"/>
      <c r="H53" s="33"/>
    </row>
    <row r="54" spans="2:8" ht="13.7" customHeight="1">
      <c r="B54" s="69" t="s">
        <v>59</v>
      </c>
      <c r="C54" s="69">
        <v>598.95668807799996</v>
      </c>
      <c r="D54" s="69" t="s">
        <v>56</v>
      </c>
      <c r="E54" s="68">
        <v>365</v>
      </c>
      <c r="F54" s="67">
        <v>218619</v>
      </c>
      <c r="G54" s="33"/>
      <c r="H54" s="33"/>
    </row>
    <row r="55" spans="2:8" ht="13.7" customHeight="1">
      <c r="B55" s="69" t="s">
        <v>59</v>
      </c>
      <c r="C55" s="69">
        <v>414.23170228800001</v>
      </c>
      <c r="D55" s="69" t="s">
        <v>54</v>
      </c>
      <c r="E55" s="68">
        <v>750</v>
      </c>
      <c r="F55" s="67">
        <v>310674</v>
      </c>
      <c r="G55" s="33"/>
      <c r="H55" s="33"/>
    </row>
    <row r="56" spans="2:8" ht="13.7" customHeight="1">
      <c r="B56" s="69" t="s">
        <v>59</v>
      </c>
      <c r="C56" s="69">
        <v>20171.171004</v>
      </c>
      <c r="D56" s="69" t="s">
        <v>54</v>
      </c>
      <c r="E56" s="68">
        <v>750</v>
      </c>
      <c r="F56" s="67">
        <v>15128378</v>
      </c>
      <c r="G56" s="33"/>
      <c r="H56" s="33"/>
    </row>
    <row r="57" spans="2:8" ht="13.7" customHeight="1">
      <c r="B57" s="69" t="s">
        <v>59</v>
      </c>
      <c r="C57" s="69">
        <v>13350.844715900001</v>
      </c>
      <c r="D57" s="69" t="s">
        <v>56</v>
      </c>
      <c r="E57" s="68">
        <v>365</v>
      </c>
      <c r="F57" s="67">
        <v>4873058</v>
      </c>
      <c r="G57" s="33"/>
      <c r="H57" s="33"/>
    </row>
    <row r="58" spans="2:8" ht="13.7" customHeight="1">
      <c r="B58" s="69" t="s">
        <v>59</v>
      </c>
      <c r="C58" s="69">
        <v>7874.1409224899999</v>
      </c>
      <c r="D58" s="69" t="s">
        <v>54</v>
      </c>
      <c r="E58" s="68">
        <v>750</v>
      </c>
      <c r="F58" s="67">
        <v>5905606</v>
      </c>
      <c r="G58" s="33"/>
      <c r="H58" s="33"/>
    </row>
    <row r="59" spans="2:8" ht="13.7" customHeight="1">
      <c r="B59" s="69" t="s">
        <v>59</v>
      </c>
      <c r="C59" s="69">
        <v>3272.85620277</v>
      </c>
      <c r="D59" s="69" t="s">
        <v>56</v>
      </c>
      <c r="E59" s="68">
        <v>365</v>
      </c>
      <c r="F59" s="67">
        <v>1194593</v>
      </c>
      <c r="G59" s="33"/>
      <c r="H59" s="33"/>
    </row>
    <row r="60" spans="2:8" ht="13.7" customHeight="1">
      <c r="B60" s="69" t="s">
        <v>59</v>
      </c>
      <c r="C60" s="69">
        <v>859.55611158199997</v>
      </c>
      <c r="D60" s="69" t="s">
        <v>54</v>
      </c>
      <c r="E60" s="68">
        <v>750</v>
      </c>
      <c r="F60" s="67">
        <v>644667</v>
      </c>
      <c r="G60" s="33"/>
      <c r="H60" s="33"/>
    </row>
    <row r="61" spans="2:8" ht="13.7" customHeight="1">
      <c r="B61" s="69" t="s">
        <v>59</v>
      </c>
      <c r="C61" s="69">
        <v>3011.65883936</v>
      </c>
      <c r="D61" s="69" t="s">
        <v>54</v>
      </c>
      <c r="E61" s="68">
        <v>750</v>
      </c>
      <c r="F61" s="67">
        <v>2258744</v>
      </c>
      <c r="G61" s="33"/>
      <c r="H61" s="33"/>
    </row>
    <row r="62" spans="2:8" ht="13.7" customHeight="1">
      <c r="B62" s="69" t="s">
        <v>59</v>
      </c>
      <c r="C62" s="69">
        <v>13349.734721700001</v>
      </c>
      <c r="D62" s="69" t="s">
        <v>56</v>
      </c>
      <c r="E62" s="68">
        <v>365</v>
      </c>
      <c r="F62" s="67">
        <v>4872653</v>
      </c>
      <c r="G62" s="33"/>
      <c r="H62" s="33"/>
    </row>
    <row r="63" spans="2:8" ht="13.7" customHeight="1">
      <c r="B63" s="69" t="s">
        <v>59</v>
      </c>
      <c r="C63" s="69">
        <v>3504.3241480500001</v>
      </c>
      <c r="D63" s="69" t="s">
        <v>56</v>
      </c>
      <c r="E63" s="68">
        <v>365</v>
      </c>
      <c r="F63" s="67">
        <v>1279078</v>
      </c>
      <c r="G63" s="33"/>
      <c r="H63" s="33"/>
    </row>
    <row r="64" spans="2:8" ht="13.7" customHeight="1">
      <c r="B64" s="69" t="s">
        <v>58</v>
      </c>
      <c r="C64" s="69">
        <v>1401.3215247799999</v>
      </c>
      <c r="D64" s="69" t="s">
        <v>56</v>
      </c>
      <c r="E64" s="68">
        <v>365</v>
      </c>
      <c r="F64" s="67">
        <v>511482</v>
      </c>
      <c r="G64" s="33"/>
      <c r="H64" s="33"/>
    </row>
    <row r="65" spans="2:8" ht="13.7" customHeight="1">
      <c r="B65" s="69" t="s">
        <v>58</v>
      </c>
      <c r="C65" s="69">
        <v>2094.1480084300001</v>
      </c>
      <c r="D65" s="69" t="s">
        <v>54</v>
      </c>
      <c r="E65" s="68">
        <v>750</v>
      </c>
      <c r="F65" s="67">
        <v>1570611</v>
      </c>
      <c r="G65" s="33"/>
      <c r="H65" s="33"/>
    </row>
    <row r="66" spans="2:8" ht="13.7" customHeight="1">
      <c r="B66" s="69" t="s">
        <v>58</v>
      </c>
      <c r="C66" s="69">
        <v>1691.8769749800001</v>
      </c>
      <c r="D66" s="69" t="s">
        <v>54</v>
      </c>
      <c r="E66" s="68">
        <v>750</v>
      </c>
      <c r="F66" s="67">
        <v>1268908</v>
      </c>
      <c r="G66" s="33"/>
      <c r="H66" s="33"/>
    </row>
    <row r="67" spans="2:8" ht="13.7" customHeight="1">
      <c r="B67" s="69" t="s">
        <v>58</v>
      </c>
      <c r="C67" s="69">
        <v>3535.38964893</v>
      </c>
      <c r="D67" s="69" t="s">
        <v>56</v>
      </c>
      <c r="E67" s="68">
        <v>365</v>
      </c>
      <c r="F67" s="67">
        <v>1290417</v>
      </c>
      <c r="G67" s="33"/>
      <c r="H67" s="33"/>
    </row>
    <row r="68" spans="2:8" ht="13.7" customHeight="1">
      <c r="B68" s="69" t="s">
        <v>55</v>
      </c>
      <c r="C68" s="69">
        <v>760.79307495600005</v>
      </c>
      <c r="D68" s="69" t="s">
        <v>56</v>
      </c>
      <c r="E68" s="68">
        <v>365</v>
      </c>
      <c r="F68" s="67">
        <v>277689</v>
      </c>
      <c r="G68" s="33"/>
      <c r="H68" s="33"/>
    </row>
    <row r="69" spans="2:8" ht="13.7" customHeight="1">
      <c r="B69" s="69" t="s">
        <v>55</v>
      </c>
      <c r="C69" s="69">
        <v>1666.56113147</v>
      </c>
      <c r="D69" s="69" t="s">
        <v>54</v>
      </c>
      <c r="E69" s="68">
        <v>750</v>
      </c>
      <c r="F69" s="67">
        <v>1249921</v>
      </c>
      <c r="G69" s="33"/>
      <c r="H69" s="33"/>
    </row>
    <row r="70" spans="2:8" ht="13.7" customHeight="1">
      <c r="B70" s="69" t="s">
        <v>60</v>
      </c>
      <c r="C70" s="69">
        <v>6621.5535316200003</v>
      </c>
      <c r="D70" s="69" t="s">
        <v>56</v>
      </c>
      <c r="E70" s="68">
        <v>365</v>
      </c>
      <c r="F70" s="67">
        <v>2416867</v>
      </c>
      <c r="G70" s="33"/>
      <c r="H70" s="33"/>
    </row>
    <row r="71" spans="2:8" ht="13.7" customHeight="1">
      <c r="B71" s="69" t="s">
        <v>58</v>
      </c>
      <c r="C71" s="69">
        <v>922.98538428400002</v>
      </c>
      <c r="D71" s="69" t="s">
        <v>54</v>
      </c>
      <c r="E71" s="68">
        <v>750</v>
      </c>
      <c r="F71" s="67">
        <v>692239</v>
      </c>
      <c r="G71" s="33"/>
      <c r="H71" s="33"/>
    </row>
    <row r="72" spans="2:8" ht="13.7" customHeight="1">
      <c r="B72" s="69" t="s">
        <v>59</v>
      </c>
      <c r="C72" s="69">
        <v>6584.83522859</v>
      </c>
      <c r="D72" s="69" t="s">
        <v>56</v>
      </c>
      <c r="E72" s="68">
        <v>365</v>
      </c>
      <c r="F72" s="67">
        <v>2403465</v>
      </c>
      <c r="G72" s="33"/>
      <c r="H72" s="33"/>
    </row>
    <row r="73" spans="2:8" ht="13.7" customHeight="1">
      <c r="B73" s="69" t="s">
        <v>59</v>
      </c>
      <c r="C73" s="69">
        <v>8191.6617087300001</v>
      </c>
      <c r="D73" s="69" t="s">
        <v>56</v>
      </c>
      <c r="E73" s="68">
        <v>365</v>
      </c>
      <c r="F73" s="67">
        <v>2989957</v>
      </c>
      <c r="G73" s="33"/>
      <c r="H73" s="33"/>
    </row>
    <row r="74" spans="2:8" ht="13.7" customHeight="1">
      <c r="B74" s="69" t="s">
        <v>59</v>
      </c>
      <c r="C74" s="69">
        <v>2646.7151211</v>
      </c>
      <c r="D74" s="69" t="s">
        <v>54</v>
      </c>
      <c r="E74" s="68">
        <v>750</v>
      </c>
      <c r="F74" s="67">
        <v>1985036</v>
      </c>
      <c r="G74" s="33"/>
      <c r="H74" s="33"/>
    </row>
    <row r="75" spans="2:8" ht="13.7" customHeight="1">
      <c r="B75" s="69" t="s">
        <v>59</v>
      </c>
      <c r="C75" s="69">
        <v>666.37102355900004</v>
      </c>
      <c r="D75" s="69" t="s">
        <v>54</v>
      </c>
      <c r="E75" s="68">
        <v>750</v>
      </c>
      <c r="F75" s="67">
        <v>499778</v>
      </c>
      <c r="G75" s="33"/>
      <c r="H75" s="33"/>
    </row>
    <row r="76" spans="2:8" ht="13.7" customHeight="1">
      <c r="B76" s="69" t="s">
        <v>59</v>
      </c>
      <c r="C76" s="69">
        <v>2950.6442642000002</v>
      </c>
      <c r="D76" s="69" t="s">
        <v>54</v>
      </c>
      <c r="E76" s="68">
        <v>750</v>
      </c>
      <c r="F76" s="67">
        <v>2212983</v>
      </c>
      <c r="G76" s="33"/>
      <c r="H76" s="33"/>
    </row>
    <row r="77" spans="2:8" ht="13.7" customHeight="1">
      <c r="B77" s="69" t="s">
        <v>58</v>
      </c>
      <c r="C77" s="69">
        <v>12164.9140792</v>
      </c>
      <c r="D77" s="69" t="s">
        <v>56</v>
      </c>
      <c r="E77" s="68">
        <v>365</v>
      </c>
      <c r="F77" s="67">
        <v>4440194</v>
      </c>
      <c r="G77" s="33"/>
      <c r="H77" s="33"/>
    </row>
    <row r="78" spans="2:8" ht="13.7" customHeight="1">
      <c r="B78" s="69" t="s">
        <v>57</v>
      </c>
      <c r="C78" s="69">
        <v>27227.812259900002</v>
      </c>
      <c r="D78" s="69" t="s">
        <v>56</v>
      </c>
      <c r="E78" s="68">
        <v>365</v>
      </c>
      <c r="F78" s="67">
        <v>9938151</v>
      </c>
      <c r="G78" s="33"/>
      <c r="H78" s="33"/>
    </row>
    <row r="79" spans="2:8" ht="13.7" customHeight="1">
      <c r="B79" s="66" t="s">
        <v>55</v>
      </c>
      <c r="C79" s="66">
        <v>4690.2523405299999</v>
      </c>
      <c r="D79" s="66" t="s">
        <v>54</v>
      </c>
      <c r="E79" s="65">
        <v>750</v>
      </c>
      <c r="F79" s="64">
        <v>3517689</v>
      </c>
      <c r="G79" s="33"/>
      <c r="H79" s="33"/>
    </row>
    <row r="80" spans="2:8" ht="13.7" customHeight="1">
      <c r="C80" s="41">
        <f>SUM(C13:C79)/5280</f>
        <v>167.33276378078421</v>
      </c>
      <c r="D80" s="47" t="s">
        <v>37</v>
      </c>
      <c r="E80" s="16"/>
      <c r="F80" s="63">
        <f>SUM(F13:F79)</f>
        <v>408562837</v>
      </c>
      <c r="G80" s="33"/>
      <c r="H80" s="33"/>
    </row>
    <row r="81" spans="1:19" ht="12.95" customHeight="1">
      <c r="C81" s="16"/>
      <c r="E81" s="16"/>
      <c r="F81" s="16"/>
      <c r="G81" s="33"/>
      <c r="H81" s="33"/>
    </row>
    <row r="82" spans="1:19" ht="12.95" customHeight="1">
      <c r="C82" s="16"/>
      <c r="E82" s="16"/>
      <c r="F82" s="16"/>
      <c r="G82" s="33"/>
      <c r="H82" s="33"/>
    </row>
    <row r="83" spans="1:19" ht="12.95" customHeight="1">
      <c r="C83" s="16"/>
      <c r="E83" s="16"/>
      <c r="F83" s="16"/>
      <c r="G83" s="33"/>
      <c r="H83" s="33"/>
    </row>
    <row r="84" spans="1:19" ht="12.95" customHeight="1">
      <c r="C84" s="16"/>
      <c r="E84" s="16"/>
      <c r="F84" s="16"/>
      <c r="G84" s="33"/>
      <c r="H84" s="33"/>
    </row>
    <row r="85" spans="1:19" ht="12.95" customHeight="1">
      <c r="A85" s="34" t="s">
        <v>53</v>
      </c>
      <c r="G85" s="33"/>
      <c r="H85" s="33"/>
    </row>
    <row r="86" spans="1:19" ht="14.25" customHeight="1">
      <c r="A86" s="62"/>
      <c r="B86" s="59" t="s">
        <v>52</v>
      </c>
      <c r="C86" s="61" t="s">
        <v>51</v>
      </c>
      <c r="D86" s="59"/>
      <c r="E86" s="60" t="s">
        <v>50</v>
      </c>
      <c r="F86" s="60" t="s">
        <v>49</v>
      </c>
      <c r="G86" s="33"/>
      <c r="H86" s="33"/>
      <c r="O86" s="59"/>
    </row>
    <row r="87" spans="1:19" ht="14.25" customHeight="1">
      <c r="B87" s="16" t="s">
        <v>48</v>
      </c>
      <c r="C87" s="16">
        <v>1012936.065203</v>
      </c>
      <c r="E87" s="17">
        <v>330</v>
      </c>
      <c r="F87" s="58">
        <v>334268901.51699001</v>
      </c>
      <c r="G87" s="33"/>
      <c r="H87" s="33"/>
    </row>
    <row r="88" spans="1:19" ht="14.25" customHeight="1">
      <c r="C88" s="41">
        <f>C87/5280</f>
        <v>191.84395174299243</v>
      </c>
      <c r="D88" s="47" t="s">
        <v>37</v>
      </c>
      <c r="E88" s="16"/>
      <c r="F88" s="16"/>
      <c r="G88" s="33"/>
      <c r="H88" s="33"/>
    </row>
    <row r="89" spans="1:19" ht="14.25" customHeight="1">
      <c r="C89" s="16"/>
      <c r="E89" s="33"/>
      <c r="F89" s="33"/>
      <c r="G89" s="33"/>
      <c r="H89" s="33"/>
      <c r="O89" s="33"/>
    </row>
    <row r="90" spans="1:19" ht="14.25" customHeight="1">
      <c r="C90" s="16"/>
      <c r="E90" s="57" t="s">
        <v>47</v>
      </c>
      <c r="F90" s="97">
        <f>F87+F80</f>
        <v>742831738.51698995</v>
      </c>
      <c r="G90" s="33"/>
      <c r="H90" s="33"/>
      <c r="O90" s="33"/>
    </row>
    <row r="91" spans="1:19" ht="14.45" customHeight="1">
      <c r="A91" s="36"/>
      <c r="B91" s="36"/>
      <c r="C91" s="36"/>
      <c r="D91" s="56">
        <v>0.2</v>
      </c>
      <c r="E91" s="55" t="s">
        <v>46</v>
      </c>
      <c r="F91" s="54">
        <f>+F90*D91</f>
        <v>148566347.70339799</v>
      </c>
      <c r="G91" s="33"/>
      <c r="H91" s="33"/>
      <c r="O91" s="33"/>
      <c r="P91" s="36"/>
      <c r="Q91" s="36"/>
      <c r="R91" s="36"/>
      <c r="S91" s="36"/>
    </row>
    <row r="92" spans="1:19" ht="14.45" customHeight="1">
      <c r="A92" s="36"/>
      <c r="B92" s="36"/>
      <c r="C92" s="36"/>
      <c r="E92" s="53" t="s">
        <v>45</v>
      </c>
      <c r="F92" s="51">
        <f>F91+F90</f>
        <v>891398086.22038794</v>
      </c>
      <c r="G92" s="33"/>
      <c r="H92" s="33"/>
      <c r="O92" s="33"/>
      <c r="P92" s="36"/>
      <c r="Q92" s="36"/>
      <c r="R92" s="36"/>
      <c r="S92" s="36"/>
    </row>
    <row r="93" spans="1:19" ht="12.6" customHeight="1">
      <c r="C93" s="16"/>
      <c r="E93" s="19"/>
      <c r="F93" s="51"/>
      <c r="G93" s="33"/>
      <c r="H93" s="33"/>
      <c r="O93" s="33"/>
      <c r="P93" s="36"/>
      <c r="Q93" s="36"/>
      <c r="R93" s="36"/>
      <c r="S93" s="36"/>
    </row>
    <row r="94" spans="1:19" ht="12.6" customHeight="1">
      <c r="C94" s="16"/>
      <c r="D94" s="52">
        <v>0.19500000000000001</v>
      </c>
      <c r="E94" s="51" t="s">
        <v>44</v>
      </c>
      <c r="F94" s="17">
        <f>F92*0.195</f>
        <v>173822626.81297565</v>
      </c>
      <c r="G94" s="33"/>
      <c r="H94" s="33"/>
      <c r="O94" s="33"/>
      <c r="P94" s="36"/>
      <c r="Q94" s="36"/>
      <c r="R94" s="36"/>
      <c r="S94" s="36"/>
    </row>
    <row r="95" spans="1:19" ht="12.6" customHeight="1">
      <c r="C95" s="16"/>
      <c r="D95" s="50">
        <v>5.0000000000000001E-3</v>
      </c>
      <c r="E95" s="49" t="s">
        <v>43</v>
      </c>
      <c r="F95" s="48">
        <f>F92*0.005</f>
        <v>4456990.4311019396</v>
      </c>
      <c r="G95" s="33"/>
      <c r="H95" s="33"/>
      <c r="O95" s="33"/>
      <c r="P95" s="36"/>
      <c r="Q95" s="36"/>
      <c r="R95" s="36"/>
      <c r="S95" s="36"/>
    </row>
    <row r="96" spans="1:19" ht="12.6" customHeight="1">
      <c r="C96" s="16"/>
      <c r="E96" s="47" t="s">
        <v>42</v>
      </c>
      <c r="F96" s="44">
        <f>F92+F95+F94</f>
        <v>1069677703.4644655</v>
      </c>
      <c r="G96" s="33"/>
      <c r="H96" s="33"/>
      <c r="O96" s="44"/>
      <c r="P96" s="36"/>
      <c r="Q96" s="36"/>
      <c r="R96" s="36"/>
      <c r="S96" s="36"/>
    </row>
    <row r="97" spans="1:19" ht="12.6" customHeight="1">
      <c r="C97" s="16"/>
      <c r="D97" s="46">
        <v>0.06</v>
      </c>
      <c r="E97" s="45" t="s">
        <v>41</v>
      </c>
      <c r="F97" s="44">
        <f>F96*0.06</f>
        <v>64180662.207867928</v>
      </c>
      <c r="G97" s="33"/>
      <c r="H97" s="33"/>
      <c r="O97" s="36"/>
      <c r="P97" s="36"/>
      <c r="Q97" s="36"/>
      <c r="R97" s="36"/>
      <c r="S97" s="36"/>
    </row>
    <row r="98" spans="1:19" ht="12.6" customHeight="1">
      <c r="C98" s="16"/>
      <c r="D98" s="36"/>
      <c r="E98" s="36"/>
      <c r="F98" s="36"/>
      <c r="G98" s="33"/>
      <c r="H98" s="33"/>
      <c r="O98" s="36"/>
      <c r="P98" s="36"/>
      <c r="Q98" s="36"/>
      <c r="R98" s="36"/>
      <c r="S98" s="36"/>
    </row>
    <row r="99" spans="1:19" ht="12.6" customHeight="1">
      <c r="C99" s="16"/>
      <c r="D99" s="36"/>
      <c r="E99" s="36"/>
      <c r="F99" s="36"/>
      <c r="G99" s="33"/>
      <c r="H99" s="33"/>
      <c r="O99" s="36"/>
      <c r="P99" s="36"/>
      <c r="Q99" s="36"/>
      <c r="R99" s="36"/>
      <c r="S99" s="36"/>
    </row>
    <row r="100" spans="1:19" ht="12.6" customHeight="1">
      <c r="B100" s="43" t="s">
        <v>40</v>
      </c>
      <c r="C100" s="42">
        <v>11.8</v>
      </c>
      <c r="D100" s="40" t="s">
        <v>37</v>
      </c>
      <c r="E100" s="36"/>
      <c r="F100" s="17">
        <v>64172745</v>
      </c>
      <c r="G100" s="33"/>
      <c r="H100" s="33"/>
      <c r="O100" s="36"/>
      <c r="P100" s="36"/>
      <c r="Q100" s="36"/>
      <c r="R100" s="36"/>
      <c r="S100" s="36"/>
    </row>
    <row r="101" spans="1:19" ht="12.6" customHeight="1">
      <c r="B101" s="43" t="s">
        <v>39</v>
      </c>
      <c r="C101" s="42">
        <v>11</v>
      </c>
      <c r="D101" s="40" t="s">
        <v>37</v>
      </c>
      <c r="E101" s="36"/>
      <c r="F101" s="17">
        <v>44299698</v>
      </c>
      <c r="G101" s="33"/>
      <c r="H101" s="33"/>
      <c r="O101" s="36"/>
      <c r="P101" s="36"/>
      <c r="Q101" s="36"/>
      <c r="R101" s="36"/>
      <c r="S101" s="36"/>
    </row>
    <row r="102" spans="1:19" ht="12.6" customHeight="1">
      <c r="B102" s="43" t="s">
        <v>38</v>
      </c>
      <c r="C102" s="42">
        <v>6.2</v>
      </c>
      <c r="D102" s="40" t="s">
        <v>37</v>
      </c>
      <c r="E102" s="36"/>
      <c r="F102" s="17">
        <v>21942000</v>
      </c>
      <c r="G102" s="33"/>
      <c r="H102" s="33"/>
      <c r="O102" s="36"/>
      <c r="P102" s="36"/>
      <c r="Q102" s="36"/>
      <c r="R102" s="36"/>
      <c r="S102" s="36"/>
    </row>
    <row r="103" spans="1:19" ht="12.6" customHeight="1">
      <c r="C103" s="16"/>
      <c r="D103" s="36"/>
      <c r="E103" s="36"/>
      <c r="F103" s="36"/>
      <c r="G103" s="33"/>
      <c r="H103" s="33"/>
      <c r="O103" s="36"/>
      <c r="P103" s="36"/>
      <c r="Q103" s="36"/>
      <c r="R103" s="36"/>
      <c r="S103" s="36"/>
    </row>
    <row r="104" spans="1:19" ht="12.6" customHeight="1">
      <c r="C104" s="16"/>
      <c r="D104" s="36"/>
      <c r="E104" s="36"/>
      <c r="F104" s="36"/>
      <c r="G104" s="33"/>
      <c r="H104" s="33"/>
      <c r="O104" s="36"/>
      <c r="P104" s="36"/>
      <c r="Q104" s="36"/>
      <c r="R104" s="36"/>
      <c r="S104" s="36"/>
    </row>
    <row r="105" spans="1:19" ht="12.6" customHeight="1">
      <c r="C105" s="41">
        <f>C102+C101+C100+C88+C80</f>
        <v>388.17671552377664</v>
      </c>
      <c r="D105" s="40" t="s">
        <v>37</v>
      </c>
      <c r="E105" s="40" t="s">
        <v>36</v>
      </c>
      <c r="F105" s="39">
        <f>F102+F101+F100+F96</f>
        <v>1200092146.4644656</v>
      </c>
      <c r="G105" s="33"/>
      <c r="H105" s="33"/>
      <c r="O105" s="36"/>
      <c r="P105" s="36"/>
      <c r="Q105" s="36"/>
      <c r="R105" s="36"/>
      <c r="S105" s="36"/>
    </row>
    <row r="106" spans="1:19" ht="12.6" customHeight="1">
      <c r="A106" s="33"/>
      <c r="B106" s="33"/>
      <c r="C106" s="33"/>
      <c r="D106" s="33"/>
      <c r="E106" s="33"/>
      <c r="F106" s="33"/>
      <c r="G106" s="33"/>
      <c r="H106" s="33"/>
      <c r="I106" s="38"/>
      <c r="K106" s="36"/>
      <c r="L106" s="36"/>
      <c r="M106" s="36"/>
      <c r="N106" s="36"/>
      <c r="O106" s="36"/>
      <c r="P106" s="36"/>
      <c r="Q106" s="36"/>
      <c r="R106" s="36"/>
      <c r="S106" s="36"/>
    </row>
    <row r="107" spans="1:19" ht="12.6" customHeight="1">
      <c r="A107" s="33"/>
      <c r="B107" s="33"/>
      <c r="C107" s="33"/>
      <c r="D107" s="33"/>
      <c r="E107" s="33"/>
      <c r="F107" s="33"/>
      <c r="G107" s="33"/>
      <c r="H107" s="33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</row>
    <row r="108" spans="1:19" ht="12.6" customHeight="1">
      <c r="A108" s="33"/>
      <c r="B108" s="33"/>
      <c r="C108" s="33"/>
      <c r="D108" s="33"/>
      <c r="E108" s="33"/>
      <c r="F108" s="33"/>
      <c r="G108" s="33"/>
      <c r="H108" s="33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</row>
    <row r="109" spans="1:19" ht="12.6" customHeight="1">
      <c r="A109" s="33"/>
      <c r="B109" s="33"/>
      <c r="C109" s="33"/>
      <c r="D109" s="33"/>
      <c r="E109" s="33"/>
      <c r="F109" s="33"/>
      <c r="G109" s="33"/>
      <c r="H109" s="33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</row>
    <row r="110" spans="1:19" ht="12.6" customHeight="1">
      <c r="A110" s="33"/>
      <c r="B110" s="33"/>
      <c r="C110" s="33"/>
      <c r="D110" s="33"/>
      <c r="E110" s="33"/>
      <c r="F110" s="33"/>
      <c r="G110" s="33"/>
      <c r="H110" s="33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</row>
    <row r="111" spans="1:19" ht="12.6" customHeight="1">
      <c r="A111" s="33"/>
      <c r="B111" s="33"/>
      <c r="C111" s="33"/>
      <c r="D111" s="33"/>
      <c r="E111" s="33"/>
      <c r="F111" s="33"/>
      <c r="G111" s="33"/>
      <c r="H111" s="33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</row>
    <row r="112" spans="1:19" ht="12.6" customHeight="1">
      <c r="A112" s="33"/>
      <c r="B112" s="33"/>
      <c r="C112" s="33"/>
      <c r="D112" s="33"/>
      <c r="E112" s="33"/>
      <c r="F112" s="33"/>
      <c r="G112" s="33"/>
      <c r="H112" s="33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</row>
    <row r="113" spans="1:19" ht="12.6" customHeight="1">
      <c r="A113" s="33"/>
      <c r="B113" s="33"/>
      <c r="C113" s="33"/>
      <c r="D113" s="33"/>
      <c r="E113" s="33"/>
      <c r="F113" s="33"/>
      <c r="G113" s="33"/>
      <c r="H113" s="33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</row>
    <row r="114" spans="1:19" ht="12.6" customHeight="1">
      <c r="A114" s="33"/>
      <c r="B114" s="33"/>
      <c r="C114" s="33"/>
      <c r="D114" s="33"/>
      <c r="E114" s="33"/>
      <c r="F114" s="33"/>
      <c r="G114" s="33"/>
      <c r="H114" s="33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19" ht="12.6" customHeight="1">
      <c r="A115" s="33"/>
      <c r="B115" s="33"/>
      <c r="C115" s="33"/>
      <c r="D115" s="33"/>
      <c r="E115" s="33"/>
      <c r="F115" s="33"/>
      <c r="G115" s="33"/>
      <c r="H115" s="33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</row>
    <row r="116" spans="1:19" ht="12.6" customHeight="1">
      <c r="A116" s="33"/>
      <c r="B116" s="33"/>
      <c r="C116" s="33"/>
      <c r="D116" s="33"/>
      <c r="E116" s="33"/>
      <c r="F116" s="33"/>
      <c r="G116" s="33"/>
      <c r="H116" s="33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</row>
    <row r="117" spans="1:19" ht="12.6" customHeight="1">
      <c r="A117" s="33"/>
      <c r="B117" s="33"/>
      <c r="C117" s="33"/>
      <c r="D117" s="33"/>
      <c r="E117" s="33"/>
      <c r="F117" s="33"/>
      <c r="G117" s="33"/>
      <c r="H117" s="33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</row>
    <row r="118" spans="1:19" ht="12.6" customHeight="1">
      <c r="A118" s="33"/>
      <c r="B118" s="33"/>
      <c r="C118" s="33"/>
      <c r="D118" s="33"/>
      <c r="E118" s="33"/>
      <c r="F118" s="33"/>
      <c r="G118" s="33"/>
      <c r="H118" s="33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</row>
    <row r="119" spans="1:19" ht="12.6" customHeight="1">
      <c r="A119" s="33"/>
      <c r="B119" s="33"/>
      <c r="C119" s="33"/>
      <c r="D119" s="33"/>
      <c r="E119" s="33"/>
      <c r="F119" s="33"/>
      <c r="G119" s="33"/>
      <c r="H119" s="33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</row>
    <row r="120" spans="1:19" ht="12.6" customHeight="1">
      <c r="A120" s="33"/>
      <c r="B120" s="33"/>
      <c r="C120" s="33"/>
      <c r="D120" s="33"/>
      <c r="E120" s="33"/>
      <c r="F120" s="33"/>
      <c r="G120" s="33"/>
      <c r="H120" s="33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</row>
    <row r="121" spans="1:19" ht="12.6" customHeight="1">
      <c r="A121" s="33"/>
      <c r="B121" s="33"/>
      <c r="C121" s="33"/>
      <c r="D121" s="33"/>
      <c r="E121" s="33"/>
      <c r="F121" s="33"/>
      <c r="G121" s="33"/>
      <c r="H121" s="33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</row>
    <row r="122" spans="1:19" ht="12.6" customHeight="1">
      <c r="A122" s="33"/>
      <c r="B122" s="33"/>
      <c r="C122" s="33"/>
      <c r="D122" s="33"/>
      <c r="E122" s="33"/>
      <c r="F122" s="33"/>
      <c r="G122" s="33"/>
      <c r="H122" s="33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1:19" ht="12.6" customHeight="1">
      <c r="A123" s="33"/>
      <c r="B123" s="33"/>
      <c r="C123" s="33"/>
      <c r="D123" s="33"/>
      <c r="E123" s="33"/>
      <c r="F123" s="33"/>
      <c r="G123" s="33"/>
      <c r="H123" s="33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</row>
    <row r="124" spans="1:19" ht="12.6" customHeight="1">
      <c r="A124" s="33"/>
      <c r="B124" s="33"/>
      <c r="C124" s="33"/>
      <c r="D124" s="33"/>
      <c r="E124" s="33"/>
      <c r="F124" s="33"/>
      <c r="G124" s="33"/>
      <c r="H124" s="33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</row>
    <row r="125" spans="1:19" ht="12.6" customHeight="1">
      <c r="A125" s="26"/>
      <c r="B125" s="36"/>
      <c r="C125" s="37"/>
      <c r="D125" s="29"/>
      <c r="E125" s="27"/>
      <c r="F125" s="27"/>
      <c r="G125" s="2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</row>
    <row r="126" spans="1:19" ht="12.6" customHeight="1">
      <c r="A126" s="26"/>
      <c r="B126" s="36"/>
      <c r="C126" s="37"/>
      <c r="D126" s="29"/>
      <c r="E126" s="27"/>
      <c r="F126" s="27"/>
      <c r="G126" s="2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</row>
    <row r="127" spans="1:19" ht="12.6" customHeight="1">
      <c r="A127" s="26"/>
      <c r="B127" s="36"/>
      <c r="C127" s="37"/>
      <c r="D127" s="29"/>
      <c r="E127" s="27"/>
      <c r="F127" s="27"/>
      <c r="G127" s="2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</row>
    <row r="128" spans="1:19" ht="12.6" customHeight="1">
      <c r="A128" s="26"/>
      <c r="B128" s="36"/>
      <c r="C128" s="37"/>
      <c r="D128" s="29"/>
      <c r="E128" s="27"/>
      <c r="F128" s="27"/>
      <c r="G128" s="2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</row>
    <row r="129" spans="1:19" ht="12.6" customHeight="1">
      <c r="A129" s="26"/>
      <c r="B129" s="36"/>
      <c r="C129" s="37"/>
      <c r="D129" s="29"/>
      <c r="E129" s="27"/>
      <c r="F129" s="27"/>
      <c r="G129" s="2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</row>
    <row r="130" spans="1:19" ht="12.6" customHeight="1">
      <c r="A130" s="26"/>
      <c r="B130" s="36"/>
      <c r="C130" s="37"/>
      <c r="D130" s="29"/>
      <c r="E130" s="27"/>
      <c r="F130" s="27"/>
      <c r="G130" s="2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</row>
    <row r="131" spans="1:19" ht="12.6" customHeight="1">
      <c r="A131" s="26"/>
      <c r="B131" s="36"/>
      <c r="C131" s="37"/>
      <c r="D131" s="29"/>
      <c r="E131" s="27"/>
      <c r="F131" s="27"/>
      <c r="G131" s="2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</row>
    <row r="132" spans="1:19" ht="12.6" customHeight="1">
      <c r="A132" s="26"/>
      <c r="B132" s="36"/>
      <c r="C132" s="37"/>
      <c r="D132" s="29"/>
      <c r="E132" s="27"/>
      <c r="F132" s="27"/>
      <c r="G132" s="2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</row>
    <row r="133" spans="1:19" ht="12.6" customHeight="1">
      <c r="A133" s="26"/>
      <c r="B133" s="36"/>
      <c r="C133" s="37"/>
      <c r="D133" s="29"/>
      <c r="E133" s="27"/>
      <c r="F133" s="27"/>
      <c r="G133" s="2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</row>
    <row r="134" spans="1:19" ht="13.7" customHeight="1">
      <c r="A134" s="26"/>
      <c r="B134" s="29"/>
      <c r="C134" s="31"/>
      <c r="D134" s="32"/>
      <c r="E134" s="35"/>
      <c r="F134" s="20"/>
      <c r="G134" s="26"/>
    </row>
    <row r="135" spans="1:19" ht="13.7" customHeight="1">
      <c r="A135" s="26"/>
      <c r="B135" s="29"/>
      <c r="C135" s="31"/>
      <c r="D135" s="32"/>
      <c r="E135" s="35"/>
      <c r="F135" s="20"/>
      <c r="G135" s="26"/>
    </row>
    <row r="136" spans="1:19" ht="13.7" customHeight="1">
      <c r="A136" s="26"/>
      <c r="B136" s="29"/>
      <c r="C136" s="31"/>
      <c r="D136" s="32"/>
      <c r="E136" s="35"/>
      <c r="F136" s="20"/>
      <c r="G136" s="26"/>
    </row>
    <row r="137" spans="1:19" ht="13.7" customHeight="1">
      <c r="A137" s="26"/>
      <c r="B137" s="29"/>
      <c r="C137" s="31"/>
      <c r="D137" s="32"/>
      <c r="E137" s="35"/>
      <c r="F137" s="20"/>
      <c r="G137" s="26"/>
    </row>
    <row r="138" spans="1:19" ht="12.6" customHeight="1">
      <c r="A138" s="26"/>
      <c r="B138" s="26"/>
      <c r="C138" s="30"/>
      <c r="D138" s="26"/>
      <c r="E138" s="27"/>
      <c r="F138" s="27"/>
      <c r="G138" s="26"/>
    </row>
    <row r="139" spans="1:19" ht="12.6" customHeight="1">
      <c r="A139" s="26"/>
      <c r="B139" s="26"/>
      <c r="C139" s="30"/>
      <c r="D139" s="26"/>
      <c r="E139" s="27"/>
      <c r="F139" s="27"/>
      <c r="G139" s="26"/>
    </row>
    <row r="140" spans="1:19" ht="12.95" customHeight="1">
      <c r="A140" s="34"/>
    </row>
    <row r="141" spans="1:19" ht="14.45" customHeight="1">
      <c r="A141" s="33"/>
      <c r="B141" s="33"/>
      <c r="C141" s="33"/>
      <c r="D141" s="33"/>
      <c r="E141" s="33"/>
      <c r="F141" s="33"/>
      <c r="G141" s="33"/>
    </row>
    <row r="142" spans="1:19" ht="12.6" customHeight="1">
      <c r="A142" s="26"/>
      <c r="B142" s="29"/>
      <c r="C142" s="30"/>
      <c r="D142" s="29"/>
      <c r="E142" s="28"/>
      <c r="F142" s="27"/>
      <c r="G142" s="26"/>
    </row>
    <row r="143" spans="1:19" ht="12.6" customHeight="1">
      <c r="A143" s="26"/>
      <c r="B143" s="29"/>
      <c r="C143" s="30"/>
      <c r="D143" s="29"/>
      <c r="E143" s="28"/>
      <c r="F143" s="27"/>
      <c r="G143" s="26"/>
    </row>
    <row r="144" spans="1:19" ht="12.6" customHeight="1">
      <c r="A144" s="26"/>
      <c r="B144" s="29"/>
      <c r="C144" s="30"/>
      <c r="D144" s="29"/>
      <c r="E144" s="28"/>
      <c r="F144" s="27"/>
      <c r="G144" s="26"/>
    </row>
    <row r="145" spans="1:7" ht="12.6" customHeight="1">
      <c r="A145" s="26"/>
      <c r="B145" s="29"/>
      <c r="C145" s="30"/>
      <c r="D145" s="29"/>
      <c r="E145" s="28"/>
      <c r="F145" s="27"/>
      <c r="G145" s="26"/>
    </row>
    <row r="146" spans="1:7" ht="12.6" customHeight="1">
      <c r="A146" s="26"/>
      <c r="B146" s="29"/>
      <c r="C146" s="30"/>
      <c r="D146" s="29"/>
      <c r="E146" s="28"/>
      <c r="F146" s="27"/>
      <c r="G146" s="26"/>
    </row>
    <row r="147" spans="1:7" ht="12.6" customHeight="1">
      <c r="A147" s="26"/>
      <c r="B147" s="29"/>
      <c r="C147" s="30"/>
      <c r="D147" s="29"/>
      <c r="E147" s="28"/>
      <c r="F147" s="27"/>
      <c r="G147" s="26"/>
    </row>
    <row r="148" spans="1:7" ht="12.6" customHeight="1">
      <c r="A148" s="26"/>
      <c r="B148" s="29"/>
      <c r="C148" s="30"/>
      <c r="D148" s="29"/>
      <c r="E148" s="28"/>
      <c r="F148" s="27"/>
      <c r="G148" s="26"/>
    </row>
    <row r="149" spans="1:7" ht="12.6" customHeight="1">
      <c r="A149" s="26"/>
      <c r="B149" s="29"/>
      <c r="C149" s="30"/>
      <c r="D149" s="29"/>
      <c r="E149" s="28"/>
      <c r="F149" s="27"/>
      <c r="G149" s="26"/>
    </row>
    <row r="150" spans="1:7" ht="12.6" customHeight="1">
      <c r="A150" s="26"/>
      <c r="B150" s="29"/>
      <c r="C150" s="30"/>
      <c r="D150" s="29"/>
      <c r="E150" s="28"/>
      <c r="F150" s="27"/>
      <c r="G150" s="26"/>
    </row>
    <row r="151" spans="1:7" ht="12.6" customHeight="1">
      <c r="A151" s="26"/>
      <c r="B151" s="29"/>
      <c r="C151" s="30"/>
      <c r="D151" s="29"/>
      <c r="E151" s="28"/>
      <c r="F151" s="27"/>
      <c r="G151" s="26"/>
    </row>
    <row r="152" spans="1:7" ht="12.6" customHeight="1">
      <c r="A152" s="26"/>
      <c r="B152" s="29"/>
      <c r="C152" s="30"/>
      <c r="D152" s="29"/>
      <c r="E152" s="28"/>
      <c r="F152" s="27"/>
      <c r="G152" s="26"/>
    </row>
    <row r="153" spans="1:7" ht="12.6" customHeight="1">
      <c r="A153" s="26"/>
      <c r="B153" s="29"/>
      <c r="C153" s="30"/>
      <c r="D153" s="29"/>
      <c r="E153" s="28"/>
      <c r="F153" s="27"/>
      <c r="G153" s="26"/>
    </row>
    <row r="154" spans="1:7" ht="12.6" customHeight="1">
      <c r="A154" s="26"/>
      <c r="B154" s="32"/>
      <c r="C154" s="31"/>
      <c r="D154" s="29"/>
      <c r="E154" s="28"/>
      <c r="F154" s="27"/>
      <c r="G154" s="26"/>
    </row>
    <row r="155" spans="1:7" ht="12.6" customHeight="1">
      <c r="A155" s="26"/>
      <c r="B155" s="32"/>
      <c r="C155" s="31"/>
      <c r="D155" s="29"/>
      <c r="E155" s="28"/>
      <c r="F155" s="27"/>
      <c r="G155" s="26"/>
    </row>
    <row r="156" spans="1:7" ht="12.6" customHeight="1">
      <c r="A156" s="26"/>
      <c r="B156" s="29"/>
      <c r="C156" s="30"/>
      <c r="D156" s="29"/>
      <c r="E156" s="28"/>
      <c r="F156" s="27"/>
      <c r="G156" s="26"/>
    </row>
    <row r="157" spans="1:7" ht="12.6" customHeight="1">
      <c r="A157" s="26"/>
      <c r="B157" s="29"/>
      <c r="C157" s="30"/>
      <c r="D157" s="29"/>
      <c r="E157" s="28"/>
      <c r="F157" s="27"/>
      <c r="G157" s="26"/>
    </row>
    <row r="158" spans="1:7" ht="12.6" customHeight="1">
      <c r="A158" s="26"/>
      <c r="B158" s="29"/>
      <c r="C158" s="30"/>
      <c r="D158" s="29"/>
      <c r="E158" s="28"/>
      <c r="F158" s="27"/>
      <c r="G158" s="26"/>
    </row>
    <row r="159" spans="1:7" ht="12.6" customHeight="1">
      <c r="A159" s="26"/>
      <c r="B159" s="29"/>
      <c r="C159" s="30"/>
      <c r="D159" s="29"/>
      <c r="E159" s="28"/>
      <c r="F159" s="27"/>
      <c r="G159" s="26"/>
    </row>
    <row r="160" spans="1:7" ht="12.6" customHeight="1">
      <c r="A160" s="26"/>
      <c r="B160" s="29"/>
      <c r="C160" s="30"/>
      <c r="D160" s="29"/>
      <c r="E160" s="28"/>
      <c r="F160" s="27"/>
      <c r="G160" s="26"/>
    </row>
    <row r="161" spans="1:7" ht="12.6" customHeight="1">
      <c r="A161" s="26"/>
      <c r="B161" s="29"/>
      <c r="C161" s="30"/>
      <c r="D161" s="29"/>
      <c r="E161" s="28"/>
      <c r="F161" s="27"/>
      <c r="G161" s="26"/>
    </row>
    <row r="162" spans="1:7" ht="12.6" customHeight="1">
      <c r="A162" s="26"/>
      <c r="B162" s="29"/>
      <c r="C162" s="30"/>
      <c r="D162" s="29"/>
      <c r="E162" s="28"/>
      <c r="F162" s="27"/>
      <c r="G162" s="26"/>
    </row>
    <row r="163" spans="1:7" ht="12.6" customHeight="1">
      <c r="A163" s="26"/>
      <c r="B163" s="29"/>
      <c r="C163" s="30"/>
      <c r="D163" s="29"/>
      <c r="E163" s="28"/>
      <c r="F163" s="27"/>
      <c r="G163" s="26"/>
    </row>
    <row r="164" spans="1:7" ht="12.6" customHeight="1">
      <c r="A164" s="26"/>
      <c r="B164" s="29"/>
      <c r="C164" s="30"/>
      <c r="D164" s="29"/>
      <c r="E164" s="28"/>
      <c r="F164" s="27"/>
      <c r="G164" s="26"/>
    </row>
    <row r="165" spans="1:7" ht="12.6" customHeight="1">
      <c r="A165" s="26"/>
      <c r="B165" s="29"/>
      <c r="C165" s="30"/>
      <c r="D165" s="29"/>
      <c r="E165" s="28"/>
      <c r="F165" s="27"/>
      <c r="G165" s="26"/>
    </row>
    <row r="166" spans="1:7" ht="12.6" customHeight="1">
      <c r="A166" s="26"/>
      <c r="B166" s="29"/>
      <c r="C166" s="30"/>
      <c r="D166" s="29"/>
      <c r="E166" s="28"/>
      <c r="F166" s="27"/>
      <c r="G166" s="26"/>
    </row>
    <row r="167" spans="1:7" ht="12.6" customHeight="1">
      <c r="A167" s="26"/>
      <c r="B167" s="29"/>
      <c r="C167" s="30"/>
      <c r="D167" s="29"/>
      <c r="E167" s="28"/>
      <c r="F167" s="27"/>
      <c r="G167" s="26"/>
    </row>
    <row r="168" spans="1:7" ht="12.6" customHeight="1">
      <c r="A168" s="26"/>
      <c r="B168" s="29"/>
      <c r="C168" s="30"/>
      <c r="D168" s="29"/>
      <c r="E168" s="28"/>
      <c r="F168" s="27"/>
      <c r="G168" s="26"/>
    </row>
    <row r="169" spans="1:7" ht="12.6" customHeight="1">
      <c r="A169" s="26"/>
      <c r="B169" s="29"/>
      <c r="C169" s="30"/>
      <c r="D169" s="29"/>
      <c r="E169" s="28"/>
      <c r="F169" s="27"/>
      <c r="G169" s="26"/>
    </row>
    <row r="170" spans="1:7" ht="12.6" customHeight="1">
      <c r="A170" s="26"/>
      <c r="B170" s="29"/>
      <c r="C170" s="30"/>
      <c r="D170" s="29"/>
      <c r="E170" s="28"/>
      <c r="F170" s="27"/>
      <c r="G170" s="26"/>
    </row>
    <row r="171" spans="1:7" ht="12.6" customHeight="1">
      <c r="A171" s="26"/>
      <c r="B171" s="29"/>
      <c r="C171" s="30"/>
      <c r="D171" s="29"/>
      <c r="E171" s="28"/>
      <c r="F171" s="27"/>
      <c r="G171" s="26"/>
    </row>
    <row r="172" spans="1:7" ht="12.6" customHeight="1">
      <c r="A172" s="26"/>
      <c r="B172" s="29"/>
      <c r="C172" s="30"/>
      <c r="D172" s="29"/>
      <c r="E172" s="28"/>
      <c r="F172" s="27"/>
      <c r="G172" s="26"/>
    </row>
    <row r="173" spans="1:7" ht="12.6" customHeight="1">
      <c r="A173" s="26"/>
      <c r="B173" s="29"/>
      <c r="C173" s="30"/>
      <c r="D173" s="29"/>
      <c r="E173" s="28"/>
      <c r="F173" s="27"/>
      <c r="G173" s="26"/>
    </row>
    <row r="174" spans="1:7" ht="12.6" customHeight="1">
      <c r="A174" s="26"/>
      <c r="B174" s="29"/>
      <c r="C174" s="30"/>
      <c r="D174" s="29"/>
      <c r="E174" s="28"/>
      <c r="F174" s="27"/>
      <c r="G174" s="26"/>
    </row>
    <row r="175" spans="1:7" ht="12.6" customHeight="1">
      <c r="A175" s="26"/>
      <c r="B175" s="29"/>
      <c r="C175" s="30"/>
      <c r="D175" s="29"/>
      <c r="E175" s="28"/>
      <c r="F175" s="27"/>
      <c r="G175" s="26"/>
    </row>
    <row r="176" spans="1:7" ht="12.6" customHeight="1">
      <c r="A176" s="26"/>
      <c r="B176" s="29"/>
      <c r="C176" s="30"/>
      <c r="D176" s="29"/>
      <c r="E176" s="28"/>
      <c r="F176" s="27"/>
      <c r="G176" s="26"/>
    </row>
    <row r="177" spans="1:7" ht="12.6" customHeight="1">
      <c r="A177" s="26"/>
      <c r="B177" s="29"/>
      <c r="C177" s="30"/>
      <c r="D177" s="29"/>
      <c r="E177" s="28"/>
      <c r="F177" s="27"/>
      <c r="G177" s="26"/>
    </row>
    <row r="178" spans="1:7" ht="12.6" customHeight="1">
      <c r="A178" s="26"/>
      <c r="B178" s="29"/>
      <c r="C178" s="30"/>
      <c r="D178" s="29"/>
      <c r="E178" s="28"/>
      <c r="F178" s="27"/>
      <c r="G178" s="26"/>
    </row>
    <row r="179" spans="1:7" ht="12.6" customHeight="1">
      <c r="A179" s="26"/>
      <c r="B179" s="29"/>
      <c r="C179" s="30"/>
      <c r="D179" s="29"/>
      <c r="E179" s="28"/>
      <c r="F179" s="27"/>
      <c r="G179" s="26"/>
    </row>
    <row r="180" spans="1:7" ht="12.6" customHeight="1">
      <c r="A180" s="26"/>
      <c r="B180" s="29"/>
      <c r="C180" s="30"/>
      <c r="D180" s="29"/>
      <c r="E180" s="28"/>
      <c r="F180" s="27"/>
      <c r="G180" s="26"/>
    </row>
    <row r="181" spans="1:7" ht="12.6" customHeight="1">
      <c r="A181" s="26"/>
      <c r="B181" s="29"/>
      <c r="C181" s="30"/>
      <c r="D181" s="29"/>
      <c r="E181" s="28"/>
      <c r="F181" s="27"/>
      <c r="G181" s="26"/>
    </row>
    <row r="182" spans="1:7" ht="12.6" customHeight="1">
      <c r="A182" s="26"/>
      <c r="B182" s="29"/>
      <c r="C182" s="30"/>
      <c r="D182" s="29"/>
      <c r="E182" s="28"/>
      <c r="F182" s="27"/>
      <c r="G182" s="26"/>
    </row>
    <row r="183" spans="1:7" ht="12.6" customHeight="1">
      <c r="A183" s="26"/>
      <c r="B183" s="29"/>
      <c r="C183" s="30"/>
      <c r="D183" s="29"/>
      <c r="E183" s="28"/>
      <c r="F183" s="27"/>
      <c r="G183" s="26"/>
    </row>
    <row r="184" spans="1:7" ht="12.6" customHeight="1">
      <c r="A184" s="26"/>
      <c r="B184" s="29"/>
      <c r="C184" s="30"/>
      <c r="D184" s="29"/>
      <c r="E184" s="28"/>
      <c r="F184" s="27"/>
      <c r="G184" s="26"/>
    </row>
    <row r="185" spans="1:7" ht="12.95" customHeight="1">
      <c r="A185" s="22"/>
    </row>
    <row r="186" spans="1:7">
      <c r="A186" s="22"/>
    </row>
    <row r="187" spans="1:7">
      <c r="A187" s="22"/>
    </row>
    <row r="188" spans="1:7">
      <c r="A188" s="22"/>
      <c r="E188" s="21"/>
      <c r="F188" s="20"/>
      <c r="G188" s="19"/>
    </row>
    <row r="189" spans="1:7">
      <c r="A189" s="22"/>
      <c r="E189" s="21"/>
      <c r="F189" s="20"/>
      <c r="G189" s="23"/>
    </row>
    <row r="190" spans="1:7">
      <c r="A190" s="22"/>
      <c r="E190" s="25"/>
      <c r="F190" s="24"/>
      <c r="G190" s="23"/>
    </row>
    <row r="191" spans="1:7">
      <c r="A191" s="22"/>
      <c r="E191" s="25"/>
      <c r="F191" s="24"/>
      <c r="G191" s="23"/>
    </row>
    <row r="192" spans="1:7">
      <c r="A192" s="22"/>
      <c r="E192" s="21"/>
      <c r="F192" s="20"/>
      <c r="G192" s="19"/>
    </row>
    <row r="193" spans="1:7">
      <c r="A193" s="22"/>
      <c r="E193" s="21"/>
      <c r="F193" s="20"/>
      <c r="G193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Project Budget</vt:lpstr>
      <vt:lpstr>Beyond the Bayous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Lisa Graiff</cp:lastModifiedBy>
  <cp:lastPrinted>2018-08-13T14:17:16Z</cp:lastPrinted>
  <dcterms:created xsi:type="dcterms:W3CDTF">2014-09-17T12:05:47Z</dcterms:created>
  <dcterms:modified xsi:type="dcterms:W3CDTF">2018-10-31T04:10:50Z</dcterms:modified>
</cp:coreProperties>
</file>