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PFS\Project Data\1 - TIP (Transportation Improvement Program)\2019-2022 TIP\Kingsley\"/>
    </mc:Choice>
  </mc:AlternateContent>
  <bookViews>
    <workbookView xWindow="0" yWindow="0" windowWidth="28800" windowHeight="14610" activeTab="1"/>
  </bookViews>
  <sheets>
    <sheet name="Instructions" sheetId="4" r:id="rId1"/>
    <sheet name="Project Budget" sheetId="3" r:id="rId2"/>
  </sheets>
  <calcPr calcId="152511"/>
</workbook>
</file>

<file path=xl/calcChain.xml><?xml version="1.0" encoding="utf-8"?>
<calcChain xmlns="http://schemas.openxmlformats.org/spreadsheetml/2006/main">
  <c r="E14" i="3" l="1"/>
  <c r="E17" i="3"/>
  <c r="E16" i="3"/>
  <c r="E15" i="3"/>
  <c r="G22" i="3"/>
  <c r="E25" i="3" l="1"/>
  <c r="E18" i="3" l="1"/>
  <c r="E27" i="3" s="1"/>
  <c r="G28" i="3" s="1"/>
</calcChain>
</file>

<file path=xl/sharedStrings.xml><?xml version="1.0" encoding="utf-8"?>
<sst xmlns="http://schemas.openxmlformats.org/spreadsheetml/2006/main" count="49" uniqueCount="44">
  <si>
    <t>Planning/Environmental</t>
  </si>
  <si>
    <t>Design</t>
  </si>
  <si>
    <t>Property/ROW Acquisition</t>
  </si>
  <si>
    <t>Utility Relocation</t>
  </si>
  <si>
    <t>Other</t>
  </si>
  <si>
    <t>Local - General Revenue</t>
  </si>
  <si>
    <t>Construction</t>
  </si>
  <si>
    <t>Estimated Start Date</t>
  </si>
  <si>
    <t>Estimated Completion Date</t>
  </si>
  <si>
    <t>State</t>
  </si>
  <si>
    <t>Federal Requested</t>
  </si>
  <si>
    <t>Local/State Match ('000s)</t>
  </si>
  <si>
    <t>Total Match</t>
  </si>
  <si>
    <t>Project Title</t>
  </si>
  <si>
    <t>County</t>
  </si>
  <si>
    <t>Facility/Street Name</t>
  </si>
  <si>
    <t>Yes</t>
  </si>
  <si>
    <t>No</t>
  </si>
  <si>
    <t>Project Total (000s)</t>
  </si>
  <si>
    <t>TDCs Requested (Y/N)</t>
  </si>
  <si>
    <t>Project Costs ('000s)</t>
  </si>
  <si>
    <t>Total Project Cost ('000s)</t>
  </si>
  <si>
    <t xml:space="preserve">All project  costs must be entered in 2018 $s. Costs will be inflated to prgramming year by HGAC staff. </t>
  </si>
  <si>
    <t>Project Information</t>
  </si>
  <si>
    <t>Data entered by the sponsors</t>
  </si>
  <si>
    <t>Data populated/calculated based on inputs</t>
  </si>
  <si>
    <t>Brazoria</t>
  </si>
  <si>
    <t>Chambers</t>
  </si>
  <si>
    <t>Galveston</t>
  </si>
  <si>
    <t>Harris</t>
  </si>
  <si>
    <t>Fort Bend</t>
  </si>
  <si>
    <t>Liberty</t>
  </si>
  <si>
    <t>Montgomery</t>
  </si>
  <si>
    <t>Waller</t>
  </si>
  <si>
    <t>Kingsley Road/ Almeada School Rd</t>
  </si>
  <si>
    <t>Kingsley - Clear Creek to BW 8</t>
  </si>
  <si>
    <t>4/2020</t>
  </si>
  <si>
    <t>10/2021</t>
  </si>
  <si>
    <t>12/2019</t>
  </si>
  <si>
    <t>6/2021</t>
  </si>
  <si>
    <t>10/2022</t>
  </si>
  <si>
    <t>4/2023</t>
  </si>
  <si>
    <t>8/2023</t>
  </si>
  <si>
    <t>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</si>
</sst>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164" formatCode="#,##0;;&quot;---&quot;"/>
    <numFmt numFmtId="165" formatCode="&quot;$&quot;#,##0.0_);[Red]\(&quot;$&quot;#,##0.0\)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5A5A5A"/>
      <name val="Open Sans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0" borderId="0" xfId="0" applyFont="1" applyFill="1" applyAlignment="1">
      <alignment horizontal="left"/>
    </xf>
    <xf numFmtId="0" fontId="4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6" fontId="2" fillId="4" borderId="0" xfId="0" applyNumberFormat="1" applyFont="1" applyFill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165" fontId="0" fillId="0" borderId="0" xfId="0" applyNumberFormat="1"/>
    <xf numFmtId="49" fontId="0" fillId="4" borderId="1" xfId="0" applyNumberFormat="1" applyFill="1" applyBorder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xmlns="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"/>
  <sheetViews>
    <sheetView workbookViewId="0">
      <selection activeCell="F42" sqref="F41:F42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9"/>
  <sheetViews>
    <sheetView tabSelected="1" zoomScale="115" zoomScaleNormal="115" workbookViewId="0">
      <selection activeCell="J21" sqref="J21"/>
    </sheetView>
  </sheetViews>
  <sheetFormatPr defaultRowHeight="15"/>
  <cols>
    <col min="2" max="2" width="31.5703125" customWidth="1"/>
    <col min="3" max="3" width="22" customWidth="1"/>
    <col min="4" max="4" width="28.28515625" customWidth="1"/>
    <col min="5" max="5" width="13.140625" style="1" customWidth="1"/>
    <col min="7" max="7" width="10.5703125" bestFit="1" customWidth="1"/>
    <col min="13" max="13" width="10" bestFit="1" customWidth="1"/>
    <col min="15" max="15" width="11.5703125" customWidth="1"/>
  </cols>
  <sheetData>
    <row r="2" spans="2:16">
      <c r="B2" s="18" t="s">
        <v>22</v>
      </c>
      <c r="C2" s="18"/>
      <c r="D2" s="18"/>
      <c r="E2" s="18"/>
    </row>
    <row r="3" spans="2:16">
      <c r="B3" s="3"/>
      <c r="C3" s="3"/>
      <c r="D3" s="3"/>
      <c r="E3" s="3"/>
    </row>
    <row r="4" spans="2:16">
      <c r="B4" s="3"/>
      <c r="C4" s="3"/>
      <c r="D4" s="3"/>
      <c r="E4" s="3"/>
      <c r="O4" t="s">
        <v>14</v>
      </c>
    </row>
    <row r="5" spans="2:16">
      <c r="B5" s="4" t="s">
        <v>23</v>
      </c>
      <c r="G5" s="13"/>
      <c r="H5" t="s">
        <v>24</v>
      </c>
      <c r="O5" t="s">
        <v>26</v>
      </c>
      <c r="P5" t="s">
        <v>16</v>
      </c>
    </row>
    <row r="6" spans="2:16">
      <c r="B6" s="5" t="s">
        <v>13</v>
      </c>
      <c r="C6" s="19" t="s">
        <v>35</v>
      </c>
      <c r="D6" s="20"/>
      <c r="G6" s="14"/>
      <c r="H6" s="15" t="s">
        <v>25</v>
      </c>
      <c r="O6" t="s">
        <v>27</v>
      </c>
      <c r="P6" t="s">
        <v>17</v>
      </c>
    </row>
    <row r="7" spans="2:16">
      <c r="B7" s="5" t="s">
        <v>14</v>
      </c>
      <c r="C7" s="19" t="s">
        <v>29</v>
      </c>
      <c r="D7" s="20"/>
      <c r="O7" t="s">
        <v>30</v>
      </c>
    </row>
    <row r="8" spans="2:16">
      <c r="B8" s="5" t="s">
        <v>15</v>
      </c>
      <c r="C8" s="19" t="s">
        <v>34</v>
      </c>
      <c r="D8" s="20"/>
      <c r="O8" t="s">
        <v>28</v>
      </c>
    </row>
    <row r="9" spans="2:16">
      <c r="B9" s="5" t="s">
        <v>19</v>
      </c>
      <c r="C9" s="19" t="s">
        <v>17</v>
      </c>
      <c r="D9" s="20"/>
      <c r="O9" t="s">
        <v>29</v>
      </c>
    </row>
    <row r="10" spans="2:16">
      <c r="O10" t="s">
        <v>31</v>
      </c>
    </row>
    <row r="11" spans="2:16" ht="15" customHeight="1">
      <c r="B11" s="37" t="s">
        <v>20</v>
      </c>
      <c r="C11" s="37" t="s">
        <v>7</v>
      </c>
      <c r="D11" s="37" t="s">
        <v>8</v>
      </c>
      <c r="E11" s="37" t="s">
        <v>18</v>
      </c>
      <c r="O11" t="s">
        <v>32</v>
      </c>
    </row>
    <row r="12" spans="2:16">
      <c r="B12" s="38"/>
      <c r="C12" s="38"/>
      <c r="D12" s="38"/>
      <c r="E12" s="38"/>
      <c r="O12" t="s">
        <v>33</v>
      </c>
    </row>
    <row r="13" spans="2:16">
      <c r="B13" s="6" t="s">
        <v>0</v>
      </c>
      <c r="C13" s="17" t="s">
        <v>36</v>
      </c>
      <c r="D13" s="17" t="s">
        <v>37</v>
      </c>
      <c r="E13" s="8"/>
    </row>
    <row r="14" spans="2:16">
      <c r="B14" s="6" t="s">
        <v>1</v>
      </c>
      <c r="C14" s="17" t="s">
        <v>38</v>
      </c>
      <c r="D14" s="17" t="s">
        <v>39</v>
      </c>
      <c r="E14" s="8">
        <f>1600*0.8</f>
        <v>1280</v>
      </c>
      <c r="G14" s="16"/>
      <c r="H14">
        <v>1560</v>
      </c>
    </row>
    <row r="15" spans="2:16">
      <c r="B15" s="6" t="s">
        <v>2</v>
      </c>
      <c r="C15" s="17" t="s">
        <v>37</v>
      </c>
      <c r="D15" s="17" t="s">
        <v>40</v>
      </c>
      <c r="E15" s="8">
        <f>3150*0.8</f>
        <v>2520</v>
      </c>
      <c r="G15" s="16"/>
      <c r="H15">
        <v>360</v>
      </c>
    </row>
    <row r="16" spans="2:16">
      <c r="B16" s="6" t="s">
        <v>3</v>
      </c>
      <c r="C16" s="17" t="s">
        <v>40</v>
      </c>
      <c r="D16" s="17" t="s">
        <v>41</v>
      </c>
      <c r="E16" s="8">
        <f>1000*0.8</f>
        <v>800</v>
      </c>
      <c r="G16" s="16"/>
      <c r="H16">
        <v>1200</v>
      </c>
    </row>
    <row r="17" spans="2:13">
      <c r="B17" s="6" t="s">
        <v>6</v>
      </c>
      <c r="C17" s="17" t="s">
        <v>42</v>
      </c>
      <c r="D17" s="17" t="s">
        <v>43</v>
      </c>
      <c r="E17" s="9">
        <f>11555*0.8</f>
        <v>9244</v>
      </c>
      <c r="G17" s="16"/>
      <c r="H17">
        <v>11580</v>
      </c>
    </row>
    <row r="18" spans="2:13">
      <c r="B18" s="28" t="s">
        <v>10</v>
      </c>
      <c r="C18" s="30"/>
      <c r="D18" s="31"/>
      <c r="E18" s="26">
        <f>SUM(E13:E17)</f>
        <v>13844</v>
      </c>
    </row>
    <row r="19" spans="2:13">
      <c r="B19" s="29"/>
      <c r="C19" s="32"/>
      <c r="D19" s="33"/>
      <c r="E19" s="27"/>
    </row>
    <row r="20" spans="2:13" ht="15" customHeight="1">
      <c r="B20" s="10" t="s">
        <v>11</v>
      </c>
      <c r="C20" s="34"/>
      <c r="D20" s="35"/>
      <c r="E20" s="36"/>
    </row>
    <row r="21" spans="2:13">
      <c r="B21" s="6" t="s">
        <v>9</v>
      </c>
      <c r="C21" s="7"/>
      <c r="D21" s="7"/>
      <c r="E21" s="8">
        <v>0</v>
      </c>
    </row>
    <row r="22" spans="2:13">
      <c r="B22" s="6" t="s">
        <v>5</v>
      </c>
      <c r="C22" s="7"/>
      <c r="D22" s="7"/>
      <c r="E22" s="8">
        <v>3461</v>
      </c>
      <c r="G22">
        <f>17305*20%</f>
        <v>3461</v>
      </c>
    </row>
    <row r="23" spans="2:13">
      <c r="B23" s="6" t="s">
        <v>4</v>
      </c>
      <c r="C23" s="7"/>
      <c r="D23" s="7"/>
      <c r="E23" s="8">
        <v>0</v>
      </c>
    </row>
    <row r="24" spans="2:13">
      <c r="B24" s="23"/>
      <c r="C24" s="24"/>
      <c r="D24" s="24"/>
      <c r="E24" s="25"/>
    </row>
    <row r="25" spans="2:13">
      <c r="B25" s="11" t="s">
        <v>12</v>
      </c>
      <c r="C25" s="21"/>
      <c r="D25" s="22"/>
      <c r="E25" s="12">
        <f>SUM(E21:E23)</f>
        <v>3461</v>
      </c>
    </row>
    <row r="26" spans="2:13">
      <c r="B26" s="23"/>
      <c r="C26" s="24"/>
      <c r="D26" s="24"/>
      <c r="E26" s="25"/>
    </row>
    <row r="27" spans="2:13">
      <c r="B27" s="28" t="s">
        <v>21</v>
      </c>
      <c r="C27" s="30"/>
      <c r="D27" s="31"/>
      <c r="E27" s="26">
        <f>E18+E25</f>
        <v>17305</v>
      </c>
    </row>
    <row r="28" spans="2:13">
      <c r="B28" s="29"/>
      <c r="C28" s="32"/>
      <c r="D28" s="33"/>
      <c r="E28" s="27"/>
      <c r="G28">
        <f>E22/E27</f>
        <v>0.2</v>
      </c>
    </row>
    <row r="29" spans="2:13">
      <c r="M29" s="2"/>
    </row>
  </sheetData>
  <mergeCells count="19"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  <mergeCell ref="B2:E2"/>
    <mergeCell ref="C7:D7"/>
    <mergeCell ref="C6:D6"/>
    <mergeCell ref="C25:D25"/>
    <mergeCell ref="B24:E24"/>
  </mergeCells>
  <dataValidations count="2">
    <dataValidation type="list" allowBlank="1" showInputMessage="1" showErrorMessage="1" sqref="C9:D9">
      <formula1>$P$5:$P$6</formula1>
    </dataValidation>
    <dataValidation type="list" allowBlank="1" showInputMessage="1" showErrorMessage="1" sqref="C7:D7">
      <formula1>$O$5:$O$12</formula1>
    </dataValidation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Project Budget</vt:lpstr>
    </vt:vector>
  </TitlesOfParts>
  <Company>Houston-Galveston Area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Tiffany Johnson</cp:lastModifiedBy>
  <cp:lastPrinted>2018-08-13T14:17:16Z</cp:lastPrinted>
  <dcterms:created xsi:type="dcterms:W3CDTF">2014-09-17T12:05:47Z</dcterms:created>
  <dcterms:modified xsi:type="dcterms:W3CDTF">2018-10-25T19:29:00Z</dcterms:modified>
</cp:coreProperties>
</file>