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M1314\"/>
    </mc:Choice>
  </mc:AlternateContent>
  <xr:revisionPtr revIDLastSave="0" documentId="13_ncr:1_{7D105835-8A80-4AE2-B76C-8CFB54ED6675}"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6" i="11" l="1"/>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<sst xmlns="http://schemas.openxmlformats.org/spreadsheetml/2006/main" count="264" uniqueCount="132">
  <si>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</si>
  <si>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</si>
  <si>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</si>
  <si>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</si>
  <si>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</si>
  <si>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</si>
  <si>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</si>
  <si>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</si>
  <si>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</si>
  <si>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</si>
  <si>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</si>
  <si>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</si>
  <si>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</si>
  <si>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</si>
  <si>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</si>
  <si>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</si>
  <si>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</si>
  <si>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</si>
  <si>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</si>
  <si>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</si>
  <si>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</si>
  <si>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</si>
  <si>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</si>
  <si>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</si>
  <si>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</si>
  <si>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</si>
  <si>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</si>
  <si>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</si>
  <si>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</si>
  <si>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</si>
  <si>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</si>
  <si>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</si>
  <si>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</si>
  <si>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</si>
  <si>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</si>
  <si>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</si>
  <si>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</si>
  <si>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</si>
  <si>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</si>
  <si>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</si>
  <si>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</si>
  <si>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</si>
  <si>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</si>
  <si>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</si>
  <si>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</si>
  <si>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</si>
  <si>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</si>
  <si>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</si>
  <si>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</si>
  <si>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</si>
  <si>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</si>
  <si>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</si>
  <si>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</si>
  <si>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</si>
  <si>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</si>
  <si>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</si>
  <si>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</si>
  <si>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</si>
  <si>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</si>
  <si>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</si>
  <si>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</si>
  <si>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</si>
  <si>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</si>
  <si>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</si>
  <si>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</si>
  <si>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</si>
  <si>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</si>
  <si>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</si>
  <si>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</si>
  <si>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</si>
  <si>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</si>
  <si>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</si>
  <si>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</si>
  <si>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</si>
  <si>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</si>
  <si>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</si>
  <si>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</si>
  <si>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</si>
  <si>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</si>
  <si>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</si>
  <si>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</si>
  <si>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</si>
  <si>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</si>
  <si>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</si>
  <si>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</si>
  <si>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</si>
  <si>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</si>
  <si>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</si>
  <si>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</si>
  <si>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</si>
  <si>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</si>
  <si>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</si>
  <si>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</si>
  <si>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</si>
  <si>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</si>
  <si>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</si>
  <si>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</si>
  <si>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</si>
  <si>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</si>
  <si>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</si>
  <si>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</si>
  <si>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</si>
  <si>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</si>
  <si>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</si>
  <si>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</si>
  <si>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</si>
  <si>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</si>
  <si>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</si>
  <si>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</si>
  <si>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</si>
  <si>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</si>
  <si>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</si>
  <si>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</si>
  <si>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</si>
  <si>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</si>
  <si>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</si>
  <si>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</si>
  <si>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</si>
  <si>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</si>
  <si>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</si>
  <si>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</si>
  <si>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</si>
  <si>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</si>
  <si>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</si>
  <si>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</si>
  <si>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</si>
  <si>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</si>
  <si>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</si>
  <si>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</si>
  <si>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FM1314 Extension &amp; Airport Road Widening Project</t>
  </si>
  <si>
    <t>2018 daily</t>
  </si>
  <si>
    <t>2025 daily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</si>
</sst>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B8" sqref="B8"/>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169</v>
      </c>
      <c r="D7" s="98"/>
      <c r="E7" s="99" t="s">
        <v>127</v>
      </c>
    </row>
    <row r="8" spans="1:5" x14ac:dyDescent="0.25">
      <c r="A8" s="6" t="s">
        <v>52</v>
      </c>
      <c r="B8" s="6"/>
      <c r="D8" s="103"/>
      <c r="E8" s="99" t="s">
        <v>92</v>
      </c>
    </row>
    <row r="9" spans="1:5" x14ac:dyDescent="0.25">
      <c r="A9" s="6" t="s">
        <v>64</v>
      </c>
      <c r="B9" s="104" t="s">
        <v>73</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57">
        <f>9373/5260</f>
        <v>1.7819391634980988</v>
      </c>
    </row>
    <row r="17" spans="1:3" x14ac:dyDescent="0.25">
      <c r="A17" s="107" t="s">
        <v>95</v>
      </c>
      <c r="B17" s="57">
        <v>33</v>
      </c>
      <c r="C17" s="99" t="s">
        <v>130</v>
      </c>
    </row>
    <row r="18" spans="1:3" x14ac:dyDescent="0.25">
      <c r="A18" s="107" t="s">
        <v>96</v>
      </c>
      <c r="B18" s="57">
        <v>35</v>
      </c>
      <c r="C18" s="99" t="s">
        <v>131</v>
      </c>
    </row>
    <row r="19" spans="1:3" x14ac:dyDescent="0.25">
      <c r="A19" s="96" t="s">
        <v>97</v>
      </c>
      <c r="B19" s="97">
        <f>VLOOKUP(B14,'Service Life'!C6:D8,2,FALSE)</f>
        <v>20</v>
      </c>
    </row>
    <row r="21" spans="1:3" x14ac:dyDescent="0.25">
      <c r="A21" s="102" t="s">
        <v>89</v>
      </c>
    </row>
    <row r="22" spans="1:3" ht="20.25" customHeight="1" x14ac:dyDescent="0.25">
      <c r="A22" s="107" t="s">
        <v>90</v>
      </c>
      <c r="B22" s="119">
        <v>6349</v>
      </c>
    </row>
    <row r="23" spans="1:3" ht="30" x14ac:dyDescent="0.25">
      <c r="A23" s="118" t="s">
        <v>101</v>
      </c>
      <c r="B23" s="120">
        <v>8019</v>
      </c>
    </row>
    <row r="24" spans="1:3" ht="30" x14ac:dyDescent="0.25">
      <c r="A24" s="118" t="s">
        <v>102</v>
      </c>
      <c r="B24" s="120">
        <v>11909</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5.8097600936900001E-2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1.25714000313999E-2</v>
      </c>
      <c r="F4" s="70">
        <v>2018</v>
      </c>
      <c r="G4" s="80">
        <f>'Inputs &amp; Outputs'!B22</f>
        <v>6349</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5.8097600936900001E-2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1.25714000313999E-2</v>
      </c>
      <c r="F5" s="70">
        <f t="shared" ref="F5:F36" si="2">F4+1</f>
        <v>2019</v>
      </c>
      <c r="G5" s="80">
        <f>G4+G4*H5</f>
        <v>6564.3717526893115</v>
      </c>
      <c r="H5" s="79">
        <f>$C$9</f>
        <v>3.3922153518555875E-2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6787.0493790369101</v>
      </c>
      <c r="H6" s="79">
        <f t="shared" ref="H6:H11" si="7">$C$9</f>
        <v>3.3922153518555875E-2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7017.2807100106193</v>
      </c>
      <c r="H7" s="79">
        <f t="shared" si="7"/>
        <v>3.3922153518555875E-2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7255.3219835384007</v>
      </c>
      <c r="H8" s="79">
        <f t="shared" si="7"/>
        <v>3.3922153518555875E-2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3.3922153518555875E-2</v>
      </c>
      <c r="F9" s="70">
        <f t="shared" si="2"/>
        <v>2023</v>
      </c>
      <c r="G9" s="80">
        <f t="shared" si="6"/>
        <v>7501.438129690544</v>
      </c>
      <c r="H9" s="79">
        <f t="shared" si="7"/>
        <v>3.3922153518555875E-2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1.5945014025838589E-2</v>
      </c>
      <c r="F10" s="70">
        <f t="shared" si="2"/>
        <v>2024</v>
      </c>
      <c r="G10" s="80">
        <f t="shared" si="6"/>
        <v>7755.9030655358556</v>
      </c>
      <c r="H10" s="79">
        <f t="shared" si="7"/>
        <v>3.3922153518555875E-2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2.3569664486538633E-2</v>
      </c>
      <c r="F11" s="70">
        <f t="shared" si="2"/>
        <v>2025</v>
      </c>
      <c r="G11" s="80">
        <f>'Inputs &amp; Outputs'!$B$23</f>
        <v>8019</v>
      </c>
      <c r="H11" s="79">
        <f t="shared" si="7"/>
        <v>3.3922153518555875E-2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8146.8630674731994</v>
      </c>
      <c r="H12" s="79">
        <f>$C$10</f>
        <v>1.5945014025838589E-2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8276.7649133506457</v>
      </c>
      <c r="H13" s="79">
        <f t="shared" ref="H13:H36" si="8">$C$10</f>
        <v>1.5945014025838589E-2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8408.7380459825908</v>
      </c>
      <c r="H14" s="79">
        <f t="shared" si="8"/>
        <v>1.5945014025838589E-2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8542.8154920653851</v>
      </c>
      <c r="H15" s="79">
        <f t="shared" si="8"/>
        <v>1.5945014025838589E-2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8679.0308049065188</v>
      </c>
      <c r="H16" s="79">
        <f t="shared" si="8"/>
        <v>1.5945014025838589E-2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8817.4180728214378</v>
      </c>
      <c r="H17" s="79">
        <f t="shared" si="8"/>
        <v>1.5945014025838589E-2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8958.0119276642581</v>
      </c>
      <c r="H18" s="79">
        <f t="shared" si="8"/>
        <v>1.5945014025838589E-2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9100.8475534944937</v>
      </c>
      <c r="H19" s="79">
        <f t="shared" si="8"/>
        <v>1.5945014025838589E-2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9245.9606953819821</v>
      </c>
      <c r="H20" s="79">
        <f t="shared" si="8"/>
        <v>1.5945014025838589E-2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9393.3876683521994</v>
      </c>
      <c r="H21" s="79">
        <f t="shared" si="8"/>
        <v>1.5945014025838589E-2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9543.1653664742153</v>
      </c>
      <c r="H22" s="79">
        <f t="shared" si="8"/>
        <v>1.5945014025838589E-2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9695.3312720935428</v>
      </c>
      <c r="H23" s="79">
        <f t="shared" si="8"/>
        <v>1.5945014025838589E-2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9849.923465212225</v>
      </c>
      <c r="H24" s="79">
        <f t="shared" si="8"/>
        <v>1.5945014025838589E-2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10006.980633018471</v>
      </c>
      <c r="H25" s="79">
        <f t="shared" si="8"/>
        <v>1.5945014025838589E-2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10166.542079568246</v>
      </c>
      <c r="H26" s="79">
        <f t="shared" si="8"/>
        <v>1.5945014025838589E-2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10328.64773562124</v>
      </c>
      <c r="H27" s="79">
        <f t="shared" si="8"/>
        <v>1.5945014025838589E-2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10493.338168633667</v>
      </c>
      <c r="H28" s="79">
        <f t="shared" si="8"/>
        <v>1.5945014025838589E-2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10660.654592910398</v>
      </c>
      <c r="H29" s="79">
        <f t="shared" si="8"/>
        <v>1.5945014025838589E-2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10830.638879918975</v>
      </c>
      <c r="H30" s="79">
        <f t="shared" si="8"/>
        <v>1.5945014025838589E-2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11909</v>
      </c>
      <c r="H31" s="79">
        <f t="shared" si="8"/>
        <v>1.5945014025838589E-2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12098.889172033712</v>
      </c>
      <c r="H32" s="79">
        <f t="shared" si="8"/>
        <v>1.5945014025838589E-2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12291.806129578856</v>
      </c>
      <c r="H33" s="79">
        <f t="shared" si="8"/>
        <v>1.5945014025838589E-2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12487.799150717879</v>
      </c>
      <c r="H34" s="79">
        <f t="shared" si="8"/>
        <v>1.5945014025838589E-2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12686.917283327932</v>
      </c>
      <c r="H35" s="79">
        <f t="shared" si="8"/>
        <v>1.5945014025838589E-2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12889.21035735525</v>
      </c>
      <c r="H36" s="79">
        <f t="shared" si="8"/>
        <v>1.5945014025838589E-2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2018-10-24T18:59:12Z</dcterms:modified>
</cp:coreProperties>
</file>