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G:\007726 HC Pct4 Hamblen Rd Appl 2018\06.00 Work Products\Application\"/>
    </mc:Choice>
  </mc:AlternateContent>
  <xr:revisionPtr revIDLastSave="0" documentId="8_{C67D626E-1A40-4E1B-9290-81C1F2F3486B}" xr6:coauthVersionLast="31" xr6:coauthVersionMax="31" xr10:uidLastSave="{00000000-0000-0000-0000-000000000000}"/>
  <bookViews>
    <workbookView xWindow="0" yWindow="0" windowWidth="23775" windowHeight="1020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F6" i="11" l="1"/>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<sst xmlns="http://schemas.openxmlformats.org/spreadsheetml/2006/main" count="197" uniqueCount="143">
  <si>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</si>
  <si>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</si>
  <si>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</si>
  <si>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</si>
  <si>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</si>
  <si>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</si>
  <si>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</si>
  <si>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</si>
  <si>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</si>
  <si>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</si>
  <si>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</si>
  <si>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</si>
  <si>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</si>
  <si>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</si>
  <si>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</si>
  <si>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</si>
  <si>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</si>
  <si>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</si>
  <si>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</si>
  <si>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</si>
  <si>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</si>
  <si>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</si>
  <si>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</si>
  <si>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</si>
  <si>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</si>
  <si>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</si>
  <si>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</si>
  <si>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</si>
  <si>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</si>
  <si>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</si>
  <si>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</si>
  <si>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</si>
  <si>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</si>
  <si>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</si>
  <si>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</si>
  <si>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</si>
  <si>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</si>
  <si>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</si>
  <si>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</si>
  <si>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</si>
  <si>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</si>
  <si>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</si>
  <si>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</si>
  <si>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</si>
  <si>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</si>
  <si>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</si>
  <si>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</si>
  <si>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</si>
  <si>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</si>
  <si>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</si>
  <si>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</si>
  <si>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</si>
  <si>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</si>
  <si>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</si>
  <si>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</si>
  <si>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</si>
  <si>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</si>
  <si>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</si>
  <si>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</si>
  <si>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</si>
  <si>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</si>
  <si>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</si>
  <si>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</si>
  <si>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</si>
  <si>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</si>
  <si>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</si>
  <si>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</si>
  <si>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</si>
  <si>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</si>
  <si>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</si>
  <si>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</si>
  <si>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</si>
  <si>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</si>
  <si>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</si>
  <si>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</si>
  <si>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</si>
  <si>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</si>
  <si>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</si>
  <si>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</si>
  <si>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</si>
  <si>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</si>
  <si>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</si>
  <si>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</si>
  <si>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</si>
  <si>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</si>
  <si>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</si>
  <si>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</si>
  <si>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</si>
  <si>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</si>
  <si>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</si>
  <si>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</si>
  <si>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</si>
  <si>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</si>
  <si>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</si>
  <si>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</si>
  <si>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</si>
  <si>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</si>
  <si>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</si>
  <si>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</si>
  <si>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</si>
  <si>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</si>
  <si>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</si>
  <si>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</si>
  <si>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</si>
  <si>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</si>
  <si>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</si>
  <si>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</si>
  <si>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</si>
  <si>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</si>
  <si>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</si>
  <si>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</si>
  <si>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</si>
  <si>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</si>
  <si>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</si>
  <si>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</si>
  <si>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</si>
  <si>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</si>
  <si>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</si>
  <si>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</si>
  <si>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</si>
  <si>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</si>
  <si>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</si>
  <si>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</si>
  <si>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</si>
  <si>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</si>
  <si>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</si>
  <si>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</si>
  <si>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</si>
  <si>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</si>
  <si>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</si>
  <si>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</si>
  <si>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</si>
  <si>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</si>
  <si>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</si>
  <si>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</si>
  <si>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</si>
  <si>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</si>
  <si>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</si>
  <si>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</si>
  <si>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</si>
  <si>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</si>
  <si>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</si>
  <si>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Hamblen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</si>
</sst>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6" zoomScale="130" zoomScaleNormal="130" workbookViewId="0">
      <selection activeCell="D19" sqref="D1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E16" sqref="E1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f>ROUND(10916*(1+(0.015*2)),0)</f>
        <v>11243</v>
      </c>
      <c r="G6" s="80">
        <v>12336</v>
      </c>
      <c r="J6" t="s">
        <v>61</v>
      </c>
    </row>
    <row r="7" spans="1:16" x14ac:dyDescent="0.25">
      <c r="A7" s="2" t="s">
        <v>47</v>
      </c>
      <c r="B7" s="3">
        <v>218</v>
      </c>
      <c r="E7" s="2" t="s">
        <v>55</v>
      </c>
      <c r="F7" s="80">
        <v>2</v>
      </c>
      <c r="G7" s="80">
        <v>4</v>
      </c>
    </row>
    <row r="8" spans="1:16" x14ac:dyDescent="0.25">
      <c r="A8" s="2" t="s">
        <v>48</v>
      </c>
      <c r="B8" s="3"/>
      <c r="E8" s="7" t="s">
        <v>56</v>
      </c>
      <c r="F8" s="81">
        <f>IF(AND(F6&gt;0,F7&gt;0), F6/F7, "N/A")</f>
        <v>5621.5</v>
      </c>
      <c r="G8" s="81">
        <f>IF(AND(G6&gt;0,G7&gt;0), G6/G7, "N/A")</f>
        <v>3084</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1.3854522200000001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1.1538193985999998</v>
      </c>
    </row>
    <row r="10" spans="1:16" x14ac:dyDescent="0.25">
      <c r="A10" s="2" t="s">
        <v>93</v>
      </c>
      <c r="B10" s="54" t="s">
        <v>68</v>
      </c>
      <c r="E10" s="7" t="s">
        <v>70</v>
      </c>
      <c r="F10" s="83">
        <f>IF(OR(F9=FALSE,G9=FALSE),"N/A",(F9-G9))</f>
        <v>0.2316328214000003</v>
      </c>
      <c r="G10" s="84"/>
    </row>
    <row r="11" spans="1:16" x14ac:dyDescent="0.25">
      <c r="A11" s="2" t="s">
        <v>95</v>
      </c>
      <c r="B11" s="80" t="s">
        <v>60</v>
      </c>
      <c r="E11" s="7" t="s">
        <v>75</v>
      </c>
      <c r="F11" s="94">
        <f>IF(OR(F9=FALSE,G9=FALSE,F10=FALSE), "N/A", IF(OR(F10=0.1,AND(0.01&lt;F10,F10&lt;0.1)), 5, (IF(OR(F10=0.2,AND(0.1&lt;F10,F10&lt;0.2)), 10, (IF(OR(F10=0.3,AND(0.2&lt;F10,F10&lt;0.3)), 15, IF(F10&gt;0.3, 20,"N/A")))))))</f>
        <v>15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68</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1.3854522200000001</v>
      </c>
      <c r="F4" s="78">
        <f>+K4</f>
        <v>1.1538193985999998</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1.3854522200000001</v>
      </c>
      <c r="K4" s="76">
        <f>'Inputs &amp; Outputs'!G9</f>
        <v>1.1538193985999998</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f>IF('Inputs &amp; Outputs'!B11="Grade separation",B23*(J4-1),"FALSE")</f>
        <v>9.6363055000000031E-2</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William Lisska</cp:lastModifiedBy>
  <cp:lastPrinted>2018-04-10T17:15:43Z</cp:lastPrinted>
  <dcterms:created xsi:type="dcterms:W3CDTF">2012-07-25T15:48:32Z</dcterms:created>
  <dcterms:modified xsi:type="dcterms:W3CDTF">2018-10-26T16:10:34Z</dcterms:modified>
</cp:coreProperties>
</file>