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G:\Transportation\Staff\Vishu\Vishu_T\Vishu_Working\2045 RTP\Call for projects\Final Final Templates\LOTTR\"/>
    </mc:Choice>
  </mc:AlternateContent>
  <xr:revisionPtr revIDLastSave="0" documentId="10_ncr:100000_{2873B2BC-771E-4FE8-B560-7ED65E28BB91}" xr6:coauthVersionLast="31" xr6:coauthVersionMax="31" xr10:uidLastSave="{00000000-0000-0000-0000-000000000000}"/>
  <bookViews>
    <workbookView xWindow="0" yWindow="0" windowWidth="28800" windowHeight="14610" tabRatio="76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17"/>
</workbook>
</file>

<file path=xl/calcChain.xml><?xml version="1.0" encoding="utf-8"?>
<calcChain xmlns="http://schemas.openxmlformats.org/spreadsheetml/2006/main">
  <c r="G8" i="11" l="1"/>
  <c r="F8" i="11"/>
  <c r="J4" i="12" l="1"/>
  <c r="B7" i="12" s="1"/>
  <c r="F9" i="11"/>
  <c r="G9" i="11"/>
  <c r="F10" i="11" s="1"/>
  <c r="F11" i="11" s="1"/>
  <c r="B6" i="12"/>
  <c r="B5" i="12"/>
  <c r="B4" i="12"/>
  <c r="B10" i="12" l="1"/>
  <c r="B8" i="12"/>
  <c r="B9" i="12"/>
  <c r="K4" i="12"/>
  <c r="E4" i="12"/>
  <c r="I4" i="12"/>
  <c r="F4" i="12" l="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<sst xmlns="http://schemas.openxmlformats.org/spreadsheetml/2006/main" count="196" uniqueCount="142">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</sst>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0" borderId="6" xfId="0" applyBorder="1" applyAlignment="1">
      <alignment horizontal="left"/>
    </xf>
    <xf numFmtId="0" fontId="0" fillId="0" borderId="0" xfId="0" applyAlignment="1">
      <alignment horizontal="left"/>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tabSelected="1"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3" t="s">
        <v>140</v>
      </c>
      <c r="C4" s="84"/>
      <c r="D4" s="85"/>
    </row>
    <row r="5" spans="1:13" x14ac:dyDescent="0.25">
      <c r="B5" s="83"/>
      <c r="C5" s="84"/>
      <c r="D5" s="85"/>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1" t="s">
        <v>69</v>
      </c>
      <c r="C12" s="82" t="s">
        <v>113</v>
      </c>
      <c r="D12" s="68" t="s">
        <v>114</v>
      </c>
    </row>
    <row r="13" spans="1:13" x14ac:dyDescent="0.25">
      <c r="B13" s="81"/>
      <c r="C13" s="82"/>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86" t="s">
        <v>25</v>
      </c>
      <c r="E6" s="87"/>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86" t="s">
        <v>25</v>
      </c>
      <c r="E6" s="87"/>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86" t="s">
        <v>26</v>
      </c>
      <c r="E8" s="87"/>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zoomScale="115" zoomScaleNormal="115" workbookViewId="0">
      <selection activeCell="B32" sqref="B32"/>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88" t="s">
        <v>0</v>
      </c>
      <c r="B5" s="89"/>
      <c r="E5" s="4" t="s">
        <v>49</v>
      </c>
      <c r="F5" s="44" t="s">
        <v>53</v>
      </c>
      <c r="G5" s="44" t="s">
        <v>52</v>
      </c>
      <c r="J5" t="s">
        <v>60</v>
      </c>
      <c r="L5" t="s">
        <v>65</v>
      </c>
    </row>
    <row r="6" spans="1:16" x14ac:dyDescent="0.25">
      <c r="A6" s="2" t="s">
        <v>5</v>
      </c>
      <c r="B6" s="3"/>
      <c r="E6" s="2" t="s">
        <v>54</v>
      </c>
      <c r="F6" s="80">
        <v>20000</v>
      </c>
      <c r="G6" s="80">
        <v>22000</v>
      </c>
      <c r="J6" t="s">
        <v>61</v>
      </c>
    </row>
    <row r="7" spans="1:16" x14ac:dyDescent="0.25">
      <c r="A7" s="2" t="s">
        <v>47</v>
      </c>
      <c r="B7" s="3"/>
      <c r="E7" s="2" t="s">
        <v>55</v>
      </c>
      <c r="F7" s="80">
        <v>4</v>
      </c>
      <c r="G7" s="80">
        <v>6</v>
      </c>
    </row>
    <row r="8" spans="1:16" x14ac:dyDescent="0.25">
      <c r="A8" s="2" t="s">
        <v>48</v>
      </c>
      <c r="B8" s="3"/>
      <c r="E8" s="7" t="s">
        <v>56</v>
      </c>
      <c r="F8" s="92">
        <f>IF(AND(F6&gt;0,F7&gt;0), F6/F7, "N/A")</f>
        <v>5000</v>
      </c>
      <c r="G8" s="92">
        <f>IF(AND(G6&gt;0,G7&gt;0), G6/G7, "N/A")</f>
        <v>3666.6666666666665</v>
      </c>
    </row>
    <row r="9" spans="1:16" x14ac:dyDescent="0.25">
      <c r="A9" s="2" t="s">
        <v>51</v>
      </c>
      <c r="B9" s="37">
        <v>2024</v>
      </c>
      <c r="E9" s="7" t="s">
        <v>91</v>
      </c>
      <c r="F9" s="93">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1.6</v>
      </c>
      <c r="G9" s="93">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1.0948766666666665</v>
      </c>
    </row>
    <row r="10" spans="1:16" x14ac:dyDescent="0.25">
      <c r="A10" s="2" t="s">
        <v>93</v>
      </c>
      <c r="B10" s="54" t="s">
        <v>68</v>
      </c>
      <c r="E10" s="7" t="s">
        <v>70</v>
      </c>
      <c r="F10" s="94">
        <f>IF(OR(F9=FALSE,G9=FALSE),"N/A",(F9-G9))</f>
        <v>0.50512333333333359</v>
      </c>
      <c r="G10" s="95"/>
    </row>
    <row r="11" spans="1:16" x14ac:dyDescent="0.25">
      <c r="A11" s="2" t="s">
        <v>95</v>
      </c>
      <c r="B11" s="80" t="s">
        <v>59</v>
      </c>
      <c r="E11" s="7" t="s">
        <v>75</v>
      </c>
      <c r="F11" s="96">
        <f>IF(OR(F9=FALSE,G9=FALSE,F10=FALSE), "N/A", IF(OR(F10=0.1,AND(0.01&lt;F10,F10&lt;0.1)), 5, (IF(OR(F10=0.2,AND(0.1&lt;F10,F10&lt;0.2)), 10, (IF(OR(F10=0.3,AND(0.2&lt;F10,F10&lt;0.3)), 15, IF(F10&gt;0.3, 20,"N/A")))))))</f>
        <v>20</v>
      </c>
      <c r="G11" s="97"/>
      <c r="H11" s="90"/>
      <c r="I11" s="91"/>
      <c r="J11" s="91"/>
      <c r="K11" s="91"/>
      <c r="L11" s="91"/>
    </row>
    <row r="12" spans="1:16" x14ac:dyDescent="0.25">
      <c r="A12" s="2" t="s">
        <v>58</v>
      </c>
      <c r="B12" s="80" t="s">
        <v>65</v>
      </c>
      <c r="E12" s="24"/>
      <c r="F12" s="24"/>
      <c r="G12" s="24"/>
      <c r="H12" s="90"/>
      <c r="I12" s="91"/>
      <c r="J12" s="91"/>
      <c r="K12" s="91"/>
      <c r="L12" s="91"/>
    </row>
    <row r="13" spans="1:16" x14ac:dyDescent="0.25">
      <c r="A13" s="2" t="s">
        <v>87</v>
      </c>
      <c r="B13" s="80" t="s">
        <v>68</v>
      </c>
      <c r="E13" s="24"/>
      <c r="F13" s="24"/>
      <c r="G13" s="24"/>
    </row>
    <row r="14" spans="1:16" x14ac:dyDescent="0.25">
      <c r="A14" s="2" t="s">
        <v>69</v>
      </c>
      <c r="B14" s="80" t="s">
        <v>65</v>
      </c>
      <c r="E14" s="47"/>
      <c r="F14" s="47"/>
      <c r="G14" s="47"/>
    </row>
    <row r="15" spans="1:16" x14ac:dyDescent="0.25">
      <c r="A15" s="2" t="s">
        <v>92</v>
      </c>
      <c r="B15" s="80" t="s">
        <v>68</v>
      </c>
    </row>
    <row r="16" spans="1:16" x14ac:dyDescent="0.25">
      <c r="A16" s="2" t="s">
        <v>94</v>
      </c>
      <c r="B16" s="80" t="s">
        <v>68</v>
      </c>
    </row>
    <row r="17" spans="1:6" x14ac:dyDescent="0.25">
      <c r="A17" s="2" t="s">
        <v>86</v>
      </c>
      <c r="B17" s="80" t="s">
        <v>68</v>
      </c>
      <c r="F17" s="45"/>
    </row>
    <row r="18" spans="1:6" x14ac:dyDescent="0.25">
      <c r="A18" s="2" t="s">
        <v>101</v>
      </c>
      <c r="B18" s="80">
        <v>1.6</v>
      </c>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1.6</v>
      </c>
      <c r="F4" s="78">
        <f>+K4</f>
        <v>1.0948766666666665</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1.6</v>
      </c>
      <c r="K4" s="76">
        <f>'Inputs &amp; Outputs'!G9</f>
        <v>1.0948766666666665</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f>IF(AND('Inputs &amp; Outputs'!B11="Access management", 'Inputs &amp; Outputs'!B13="Yes",'Inputs &amp; Outputs'!B12="Other urban street", 'Inputs &amp; Outputs'!B14="Other urban street"),B22*(J4-1),"FALSE")</f>
        <v>7.2000000000000008E-2</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Lingala, Vishu</cp:lastModifiedBy>
  <cp:lastPrinted>2018-04-10T17:15:43Z</cp:lastPrinted>
  <dcterms:created xsi:type="dcterms:W3CDTF">2012-07-25T15:48:32Z</dcterms:created>
  <dcterms:modified xsi:type="dcterms:W3CDTF">2018-08-28T16:06:58Z</dcterms:modified>
</cp:coreProperties>
</file>