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taylo1\Desktop\CallForProjects\SignalsSH105\"/>
    </mc:Choice>
  </mc:AlternateContent>
  <bookViews>
    <workbookView xWindow="0" yWindow="0" windowWidth="21570" windowHeight="1033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52511"/>
</workbook>
</file>

<file path=xl/calcChain.xml><?xml version="1.0" encoding="utf-8"?>
<calcChain xmlns="http://schemas.openxmlformats.org/spreadsheetml/2006/main">
  <c r="G8" i="11" l="1"/>
  <c r="F8" i="11"/>
  <c r="J4" i="12" l="1"/>
  <c r="B7" i="12" s="1"/>
  <c r="F9" i="11"/>
  <c r="G9" i="11"/>
  <c r="F10" i="11" s="1"/>
  <c r="F11" i="11" s="1"/>
  <c r="B6" i="12"/>
  <c r="B5" i="12"/>
  <c r="B4" i="12"/>
  <c r="B10" i="12" l="1"/>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c r="J17" i="7" s="1"/>
  <c r="G18" i="7"/>
  <c r="G27" i="5"/>
  <c r="H26" i="5"/>
  <c r="I26" i="5" s="1"/>
  <c r="J26" i="5"/>
  <c r="K26" i="5" s="1"/>
  <c r="J27" i="5" l="1"/>
  <c r="K27" i="5" s="1"/>
  <c r="G28" i="5"/>
  <c r="H27" i="5"/>
  <c r="I27" i="5" s="1"/>
  <c r="G19" i="7"/>
  <c r="H18" i="7"/>
  <c r="I18" i="7" s="1"/>
  <c r="J18" i="7" s="1"/>
  <c r="G29" i="5" l="1"/>
  <c r="H28" i="5"/>
  <c r="I28" i="5" s="1"/>
  <c r="J28" i="5"/>
  <c r="K28" i="5" s="1"/>
  <c r="H19" i="7"/>
  <c r="I19" i="7"/>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<sst xmlns="http://schemas.openxmlformats.org/spreadsheetml/2006/main" count="197" uniqueCount="143">
  <si>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</si>
  <si>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</si>
  <si>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</si>
  <si>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</si>
  <si>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</si>
  <si>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</si>
  <si>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</si>
  <si>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</si>
  <si>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</si>
  <si>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</si>
  <si>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</si>
  <si>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</si>
  <si>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</si>
  <si>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</si>
  <si>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</si>
  <si>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</si>
  <si>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</si>
  <si>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</si>
  <si>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</si>
  <si>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</si>
  <si>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</si>
  <si>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</si>
  <si>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</si>
  <si>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</si>
  <si>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</si>
  <si>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</si>
  <si>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</si>
  <si>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</si>
  <si>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</si>
  <si>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</si>
  <si>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</si>
  <si>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</si>
  <si>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</si>
  <si>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</si>
  <si>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</si>
  <si>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</si>
  <si>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</si>
  <si>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</si>
  <si>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</si>
  <si>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</si>
  <si>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</si>
  <si>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</si>
  <si>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</si>
  <si>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</si>
  <si>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</si>
  <si>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</si>
  <si>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</si>
  <si>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</si>
  <si>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</si>
  <si>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</si>
  <si>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</si>
  <si>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</si>
  <si>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</si>
  <si>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</si>
  <si>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</si>
  <si>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</si>
  <si>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</si>
  <si>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</si>
  <si>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</si>
  <si>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</si>
  <si>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</si>
  <si>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</si>
  <si>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</si>
  <si>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</si>
  <si>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</si>
  <si>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</si>
  <si>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</si>
  <si>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</si>
  <si>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</si>
  <si>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</si>
  <si>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</si>
  <si>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</si>
  <si>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</si>
  <si>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</si>
  <si>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</si>
  <si>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</si>
  <si>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</si>
  <si>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</si>
  <si>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</si>
  <si>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</si>
  <si>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</si>
  <si>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</si>
  <si>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</si>
  <si>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</si>
  <si>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</si>
  <si>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</si>
  <si>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</si>
  <si>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</si>
  <si>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</si>
  <si>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</si>
  <si>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</si>
  <si>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</si>
  <si>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</si>
  <si>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</si>
  <si>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</si>
  <si>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</si>
  <si>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</si>
  <si>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</si>
  <si>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</si>
  <si>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</si>
  <si>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</si>
  <si>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</si>
  <si>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</si>
  <si>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</si>
  <si>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</si>
  <si>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</si>
  <si>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</si>
  <si>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</si>
  <si>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</si>
  <si>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</si>
  <si>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</si>
  <si>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</si>
  <si>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</si>
  <si>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</si>
  <si>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</si>
  <si>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</si>
  <si>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</si>
  <si>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</si>
  <si>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</si>
  <si>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</si>
  <si>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</si>
  <si>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</si>
  <si>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</si>
  <si>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</si>
  <si>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</si>
  <si>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</si>
  <si>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</si>
  <si>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</si>
  <si>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</si>
  <si>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</si>
  <si>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</si>
  <si>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</si>
  <si>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</si>
  <si>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</si>
  <si>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</si>
  <si>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</si>
  <si>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</si>
  <si>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</si>
  <si>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</si>
  <si>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</si>
  <si>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</si>
  <si>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</si>
  <si>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Integration of Traffic Signals on SH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</si>
</sst>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9">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xf numFmtId="0" fontId="0" fillId="3" borderId="1" xfId="0" applyFill="1" applyBorder="1" applyAlignment="1" applyProtection="1">
      <alignment vertical="center"/>
      <protection locked="0"/>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M25"/>
  <sheetViews>
    <sheetView topLeftCell="A16"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2:P52"/>
  <sheetViews>
    <sheetView tabSelected="1" zoomScale="115" zoomScaleNormal="115" workbookViewId="0">
      <selection activeCell="E17" sqref="E1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98">
        <v>23825</v>
      </c>
      <c r="G6" s="98">
        <v>23825</v>
      </c>
      <c r="J6" t="s">
        <v>61</v>
      </c>
    </row>
    <row r="7" spans="1:16" x14ac:dyDescent="0.25">
      <c r="A7" s="2" t="s">
        <v>47</v>
      </c>
      <c r="B7" s="3">
        <v>342</v>
      </c>
      <c r="E7" s="2" t="s">
        <v>55</v>
      </c>
      <c r="F7" s="80">
        <v>6</v>
      </c>
      <c r="G7" s="80">
        <v>6</v>
      </c>
    </row>
    <row r="8" spans="1:16" x14ac:dyDescent="0.25">
      <c r="A8" s="2" t="s">
        <v>48</v>
      </c>
      <c r="B8" s="3"/>
      <c r="E8" s="7" t="s">
        <v>56</v>
      </c>
      <c r="F8" s="81">
        <f>IF(AND(F6&gt;0,F7&gt;0), F6/F7, "N/A")</f>
        <v>3970.8333333333335</v>
      </c>
      <c r="G8" s="81">
        <f>IF(AND(G6&gt;0,G7&gt;0), G6/G7, "N/A")</f>
        <v>3970.8333333333335</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1.3282964166666666</v>
      </c>
      <c r="G9" s="82" t="b">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0</v>
      </c>
    </row>
    <row r="10" spans="1:16" x14ac:dyDescent="0.25">
      <c r="A10" s="2" t="s">
        <v>93</v>
      </c>
      <c r="B10" s="54" t="s">
        <v>67</v>
      </c>
      <c r="E10" s="7" t="s">
        <v>70</v>
      </c>
      <c r="F10" s="83" t="str">
        <f>IF(OR(F9=FALSE,G9=FALSE),"N/A",(F9-G9))</f>
        <v>N/A</v>
      </c>
      <c r="G10" s="84"/>
    </row>
    <row r="11" spans="1:16" x14ac:dyDescent="0.25">
      <c r="A11" s="2" t="s">
        <v>95</v>
      </c>
      <c r="B11" s="80" t="s">
        <v>61</v>
      </c>
      <c r="E11" s="7" t="s">
        <v>75</v>
      </c>
      <c r="F11" s="94" t="str">
        <f>IF(OR(F9=FALSE,G9=FALSE,F10=FALSE), "N/A", IF(OR(F10=0.1,AND(0.01&lt;F10,F10&lt;0.1)), 5, (IF(OR(F10=0.2,AND(0.1&lt;F10,F10&lt;0.2)), 10, (IF(OR(F10=0.3,AND(0.2&lt;F10,F10&lt;0.3)), 15, IF(F10&gt;0.3, 20,"N/A")))))))</f>
        <v>N/A</v>
      </c>
      <c r="G11" s="95"/>
      <c r="H11" s="96"/>
      <c r="I11" s="97"/>
      <c r="J11" s="97"/>
      <c r="K11" s="97"/>
      <c r="L11" s="97"/>
    </row>
    <row r="12" spans="1:16" x14ac:dyDescent="0.25">
      <c r="A12" s="2" t="s">
        <v>58</v>
      </c>
      <c r="B12" s="80" t="s">
        <v>64</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64</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formula1>$J$3:$J$6</formula1>
    </dataValidation>
    <dataValidation type="list" allowBlank="1" showInputMessage="1" showErrorMessage="1" sqref="B12">
      <formula1>$L$3:$L$5</formula1>
    </dataValidation>
    <dataValidation type="list" allowBlank="1" showInputMessage="1" showErrorMessage="1" sqref="B13 B15:B17 B10">
      <formula1>$P$3:$P$4</formula1>
    </dataValidation>
    <dataValidation type="list" allowBlank="1" showInputMessage="1" showErrorMessage="1" sqref="B14">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1.3282964166666666</v>
      </c>
      <c r="F4" s="78" t="b">
        <f>+K4</f>
        <v>0</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1.3282964166666666</v>
      </c>
      <c r="K4" s="76" t="b">
        <f>'Inputs &amp; Outputs'!G9</f>
        <v>0</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f>IF('Inputs &amp; Outputs'!B11="ITS Infrastructure",B24*(J4-1),"FALSE")</f>
        <v>3.9395569999999998E-2</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Douglas L. White</cp:lastModifiedBy>
  <cp:lastPrinted>2018-04-10T17:15:43Z</cp:lastPrinted>
  <dcterms:created xsi:type="dcterms:W3CDTF">2012-07-25T15:48:32Z</dcterms:created>
  <dcterms:modified xsi:type="dcterms:W3CDTF">2018-10-31T13:57:47Z</dcterms:modified>
</cp:coreProperties>
</file>